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F419C696-944A-4C72-8DA6-82BBB0E3C1D0}" xr6:coauthVersionLast="47" xr6:coauthVersionMax="47" xr10:uidLastSave="{00000000-0000-0000-0000-000000000000}"/>
  <bookViews>
    <workbookView xWindow="-120" yWindow="-120" windowWidth="25440" windowHeight="15270" tabRatio="640" activeTab="4" xr2:uid="{00000000-000D-0000-FFFF-FFFF00000000}"/>
  </bookViews>
  <sheets>
    <sheet name="目次" sheetId="40" r:id="rId1"/>
    <sheet name="17-01" sheetId="37" r:id="rId2"/>
    <sheet name="17-02" sheetId="30" r:id="rId3"/>
    <sheet name="17-03" sheetId="38" r:id="rId4"/>
    <sheet name="17-04" sheetId="31" r:id="rId5"/>
    <sheet name="17-05" sheetId="39" r:id="rId6"/>
    <sheet name="17-06" sheetId="32" r:id="rId7"/>
    <sheet name="17-07" sheetId="33" r:id="rId8"/>
    <sheet name="17-08" sheetId="34" r:id="rId9"/>
    <sheet name="17-09" sheetId="35" r:id="rId10"/>
    <sheet name="17-10" sheetId="36" r:id="rId11"/>
  </sheets>
  <definedNames>
    <definedName name="_xlnm.Print_Area" localSheetId="1">'17-01'!$A$1:$Q$26</definedName>
    <definedName name="_xlnm.Print_Area" localSheetId="2">'17-02'!$A$1:$Q$19</definedName>
    <definedName name="_xlnm.Print_Area" localSheetId="3">'17-03'!$A$1:$Q$30</definedName>
    <definedName name="_xlnm.Print_Area" localSheetId="4">'17-04'!$A$1:$Q$19</definedName>
    <definedName name="_xlnm.Print_Area" localSheetId="5">'17-05'!$A$1:$Q$25</definedName>
    <definedName name="_xlnm.Print_Area" localSheetId="6">'17-06'!$A$1:$Q$25</definedName>
    <definedName name="_xlnm.Print_Area" localSheetId="9">'17-09'!$A$1:$C$40</definedName>
    <definedName name="_xlnm.Print_Area" localSheetId="10">'17-10'!$A$1:$D$9</definedName>
    <definedName name="_xlnm.Print_Titles" localSheetId="9">'17-09'!$1:$3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4" i="39" l="1"/>
  <c r="M24" i="39"/>
  <c r="K24" i="39"/>
  <c r="J24" i="39"/>
  <c r="I24" i="39"/>
  <c r="F24" i="39"/>
  <c r="L24" i="39" s="1"/>
  <c r="N23" i="39"/>
  <c r="M23" i="39"/>
  <c r="K23" i="39"/>
  <c r="J23" i="39"/>
  <c r="I23" i="39"/>
  <c r="F23" i="39"/>
  <c r="L23" i="39" s="1"/>
  <c r="N22" i="39"/>
  <c r="M22" i="39"/>
  <c r="K22" i="39"/>
  <c r="J22" i="39"/>
  <c r="I22" i="39"/>
  <c r="F22" i="39"/>
  <c r="N21" i="39"/>
  <c r="M21" i="39"/>
  <c r="K21" i="39"/>
  <c r="J21" i="39"/>
  <c r="I21" i="39"/>
  <c r="F21" i="39"/>
  <c r="L21" i="39" s="1"/>
  <c r="N20" i="39"/>
  <c r="M20" i="39"/>
  <c r="K20" i="39"/>
  <c r="J20" i="39"/>
  <c r="I20" i="39"/>
  <c r="F20" i="39"/>
  <c r="L20" i="39" s="1"/>
  <c r="N19" i="39"/>
  <c r="M19" i="39"/>
  <c r="K19" i="39"/>
  <c r="J19" i="39"/>
  <c r="I19" i="39"/>
  <c r="F19" i="39"/>
  <c r="L19" i="39" s="1"/>
  <c r="N18" i="39"/>
  <c r="M18" i="39"/>
  <c r="K18" i="39"/>
  <c r="J18" i="39"/>
  <c r="I18" i="39"/>
  <c r="F18" i="39"/>
  <c r="L18" i="39" s="1"/>
  <c r="N17" i="39"/>
  <c r="M17" i="39"/>
  <c r="K17" i="39"/>
  <c r="J17" i="39"/>
  <c r="I17" i="39"/>
  <c r="F17" i="39"/>
  <c r="L17" i="39" s="1"/>
  <c r="N16" i="39"/>
  <c r="M16" i="39"/>
  <c r="K16" i="39"/>
  <c r="J16" i="39"/>
  <c r="I16" i="39"/>
  <c r="F16" i="39"/>
  <c r="L16" i="39" s="1"/>
  <c r="O15" i="39"/>
  <c r="O14" i="39"/>
  <c r="O13" i="39"/>
  <c r="O9" i="39"/>
  <c r="N9" i="39"/>
  <c r="M9" i="39"/>
  <c r="L9" i="39"/>
  <c r="K9" i="39"/>
  <c r="J9" i="39"/>
  <c r="O8" i="39"/>
  <c r="N8" i="39"/>
  <c r="M8" i="39"/>
  <c r="K8" i="39"/>
  <c r="J8" i="39"/>
  <c r="I8" i="39"/>
  <c r="F8" i="39"/>
  <c r="L8" i="39" s="1"/>
  <c r="O7" i="39"/>
  <c r="N7" i="39"/>
  <c r="M7" i="39"/>
  <c r="K7" i="39"/>
  <c r="J7" i="39"/>
  <c r="I7" i="39"/>
  <c r="F7" i="39"/>
  <c r="N6" i="39"/>
  <c r="M6" i="39"/>
  <c r="K6" i="39"/>
  <c r="J6" i="39"/>
  <c r="I6" i="39"/>
  <c r="O6" i="39" s="1"/>
  <c r="F6" i="39"/>
  <c r="N27" i="38"/>
  <c r="M27" i="38"/>
  <c r="K27" i="38"/>
  <c r="J27" i="38"/>
  <c r="I27" i="38"/>
  <c r="F27" i="38"/>
  <c r="O26" i="38"/>
  <c r="N26" i="38"/>
  <c r="M26" i="38"/>
  <c r="K26" i="38"/>
  <c r="J26" i="38"/>
  <c r="I26" i="38"/>
  <c r="F26" i="38"/>
  <c r="O25" i="38"/>
  <c r="N25" i="38"/>
  <c r="M25" i="38"/>
  <c r="K25" i="38"/>
  <c r="J25" i="38"/>
  <c r="I25" i="38"/>
  <c r="F25" i="38"/>
  <c r="O24" i="38"/>
  <c r="N24" i="38"/>
  <c r="M24" i="38"/>
  <c r="K24" i="38"/>
  <c r="J24" i="38"/>
  <c r="I24" i="38"/>
  <c r="F24" i="38"/>
  <c r="O23" i="38"/>
  <c r="N23" i="38"/>
  <c r="M23" i="38"/>
  <c r="K23" i="38"/>
  <c r="J23" i="38"/>
  <c r="I23" i="38"/>
  <c r="F23" i="38"/>
  <c r="N21" i="38"/>
  <c r="M21" i="38"/>
  <c r="K21" i="38"/>
  <c r="J21" i="38"/>
  <c r="I21" i="38"/>
  <c r="O21" i="38" s="1"/>
  <c r="F21" i="38"/>
  <c r="N20" i="38"/>
  <c r="M20" i="38"/>
  <c r="K20" i="38"/>
  <c r="J20" i="38"/>
  <c r="I20" i="38"/>
  <c r="F20" i="38"/>
  <c r="N19" i="38"/>
  <c r="M19" i="38"/>
  <c r="K19" i="38"/>
  <c r="J19" i="38"/>
  <c r="I19" i="38"/>
  <c r="F19" i="38"/>
  <c r="N18" i="38"/>
  <c r="M18" i="38"/>
  <c r="K18" i="38"/>
  <c r="J18" i="38"/>
  <c r="I18" i="38"/>
  <c r="F18" i="38"/>
  <c r="O17" i="38"/>
  <c r="N17" i="38"/>
  <c r="M17" i="38"/>
  <c r="K17" i="38"/>
  <c r="J17" i="38"/>
  <c r="I17" i="38"/>
  <c r="F17" i="38"/>
  <c r="N16" i="38"/>
  <c r="M16" i="38"/>
  <c r="K16" i="38"/>
  <c r="J16" i="38"/>
  <c r="I16" i="38"/>
  <c r="O16" i="38" s="1"/>
  <c r="F16" i="38"/>
  <c r="N15" i="38"/>
  <c r="M15" i="38"/>
  <c r="K15" i="38"/>
  <c r="J15" i="38"/>
  <c r="I15" i="38"/>
  <c r="F15" i="38"/>
  <c r="N14" i="38"/>
  <c r="M14" i="38"/>
  <c r="K14" i="38"/>
  <c r="J14" i="38"/>
  <c r="I14" i="38"/>
  <c r="F14" i="38"/>
  <c r="N13" i="38"/>
  <c r="M13" i="38"/>
  <c r="K13" i="38"/>
  <c r="J13" i="38"/>
  <c r="I13" i="38"/>
  <c r="F13" i="38"/>
  <c r="N8" i="38"/>
  <c r="M8" i="38"/>
  <c r="K8" i="38"/>
  <c r="J8" i="38"/>
  <c r="L8" i="38" s="1"/>
  <c r="I8" i="38"/>
  <c r="F8" i="38"/>
  <c r="N7" i="38"/>
  <c r="M7" i="38"/>
  <c r="K7" i="38"/>
  <c r="J7" i="38"/>
  <c r="I7" i="38"/>
  <c r="F7" i="38"/>
  <c r="N6" i="38"/>
  <c r="M6" i="38"/>
  <c r="K6" i="38"/>
  <c r="J6" i="38"/>
  <c r="L6" i="38" s="1"/>
  <c r="I6" i="38"/>
  <c r="F6" i="38"/>
  <c r="N24" i="37"/>
  <c r="M24" i="37"/>
  <c r="K24" i="37"/>
  <c r="J24" i="37"/>
  <c r="L24" i="37" s="1"/>
  <c r="I24" i="37"/>
  <c r="F24" i="37"/>
  <c r="O23" i="37"/>
  <c r="N23" i="37"/>
  <c r="M23" i="37"/>
  <c r="K23" i="37"/>
  <c r="J23" i="37"/>
  <c r="L23" i="37" s="1"/>
  <c r="I23" i="37"/>
  <c r="F23" i="37"/>
  <c r="O18" i="37"/>
  <c r="N18" i="37"/>
  <c r="M18" i="37"/>
  <c r="K18" i="37"/>
  <c r="J18" i="37"/>
  <c r="I18" i="37"/>
  <c r="F18" i="37"/>
  <c r="O17" i="37"/>
  <c r="N17" i="37"/>
  <c r="M17" i="37"/>
  <c r="K17" i="37"/>
  <c r="J17" i="37"/>
  <c r="L17" i="37" s="1"/>
  <c r="I17" i="37"/>
  <c r="F17" i="37"/>
  <c r="O15" i="37"/>
  <c r="N15" i="37"/>
  <c r="M15" i="37"/>
  <c r="K15" i="37"/>
  <c r="J15" i="37"/>
  <c r="I15" i="37"/>
  <c r="F15" i="37"/>
  <c r="N13" i="37"/>
  <c r="M13" i="37"/>
  <c r="K13" i="37"/>
  <c r="J13" i="37"/>
  <c r="L13" i="37" s="1"/>
  <c r="I13" i="37"/>
  <c r="O13" i="37" s="1"/>
  <c r="F13" i="37"/>
  <c r="N8" i="37"/>
  <c r="M8" i="37"/>
  <c r="K8" i="37"/>
  <c r="J8" i="37"/>
  <c r="L8" i="37" s="1"/>
  <c r="I8" i="37"/>
  <c r="F8" i="37"/>
  <c r="N7" i="37"/>
  <c r="M7" i="37"/>
  <c r="K7" i="37"/>
  <c r="J7" i="37"/>
  <c r="I7" i="37"/>
  <c r="F7" i="37"/>
  <c r="N6" i="37"/>
  <c r="M6" i="37"/>
  <c r="K6" i="37"/>
  <c r="J6" i="37"/>
  <c r="I6" i="37"/>
  <c r="O6" i="37" s="1"/>
  <c r="F6" i="37"/>
  <c r="N31" i="34"/>
  <c r="M31" i="34"/>
  <c r="K31" i="34"/>
  <c r="J31" i="34"/>
  <c r="L31" i="34" s="1"/>
  <c r="I31" i="34"/>
  <c r="F31" i="34"/>
  <c r="N30" i="34"/>
  <c r="M30" i="34"/>
  <c r="K30" i="34"/>
  <c r="J30" i="34"/>
  <c r="L30" i="34" s="1"/>
  <c r="I30" i="34"/>
  <c r="F30" i="34"/>
  <c r="N29" i="34"/>
  <c r="M29" i="34"/>
  <c r="K29" i="34"/>
  <c r="J29" i="34"/>
  <c r="L29" i="34" s="1"/>
  <c r="I29" i="34"/>
  <c r="F29" i="34"/>
  <c r="N28" i="34"/>
  <c r="M28" i="34"/>
  <c r="L28" i="34"/>
  <c r="K28" i="34"/>
  <c r="J28" i="34"/>
  <c r="I28" i="34"/>
  <c r="F28" i="34"/>
  <c r="N27" i="34"/>
  <c r="M27" i="34"/>
  <c r="K27" i="34"/>
  <c r="L27" i="34" s="1"/>
  <c r="J27" i="34"/>
  <c r="I27" i="34"/>
  <c r="F27" i="34"/>
  <c r="N26" i="34"/>
  <c r="M26" i="34"/>
  <c r="K26" i="34"/>
  <c r="J26" i="34"/>
  <c r="L26" i="34" s="1"/>
  <c r="I26" i="34"/>
  <c r="F26" i="34"/>
  <c r="N25" i="34"/>
  <c r="M25" i="34"/>
  <c r="K25" i="34"/>
  <c r="J25" i="34"/>
  <c r="L25" i="34" s="1"/>
  <c r="I25" i="34"/>
  <c r="O25" i="34" s="1"/>
  <c r="F25" i="34"/>
  <c r="N24" i="34"/>
  <c r="M24" i="34"/>
  <c r="K24" i="34"/>
  <c r="J24" i="34"/>
  <c r="L24" i="34" s="1"/>
  <c r="I24" i="34"/>
  <c r="F24" i="34"/>
  <c r="N23" i="34"/>
  <c r="M23" i="34"/>
  <c r="K23" i="34"/>
  <c r="J23" i="34"/>
  <c r="L23" i="34" s="1"/>
  <c r="I23" i="34"/>
  <c r="F23" i="34"/>
  <c r="N22" i="34"/>
  <c r="M22" i="34"/>
  <c r="K22" i="34"/>
  <c r="J22" i="34"/>
  <c r="L22" i="34" s="1"/>
  <c r="I22" i="34"/>
  <c r="F22" i="34"/>
  <c r="N21" i="34"/>
  <c r="M21" i="34"/>
  <c r="K21" i="34"/>
  <c r="J21" i="34"/>
  <c r="L21" i="34" s="1"/>
  <c r="I21" i="34"/>
  <c r="F21" i="34"/>
  <c r="N20" i="34"/>
  <c r="M20" i="34"/>
  <c r="L20" i="34"/>
  <c r="K20" i="34"/>
  <c r="J20" i="34"/>
  <c r="I20" i="34"/>
  <c r="F20" i="34"/>
  <c r="N19" i="34"/>
  <c r="M19" i="34"/>
  <c r="K19" i="34"/>
  <c r="L19" i="34" s="1"/>
  <c r="J19" i="34"/>
  <c r="I19" i="34"/>
  <c r="F19" i="34"/>
  <c r="N18" i="34"/>
  <c r="M18" i="34"/>
  <c r="K18" i="34"/>
  <c r="J18" i="34"/>
  <c r="L18" i="34" s="1"/>
  <c r="I18" i="34"/>
  <c r="F18" i="34"/>
  <c r="O17" i="34"/>
  <c r="O16" i="34"/>
  <c r="O15" i="34"/>
  <c r="O11" i="34"/>
  <c r="N11" i="34"/>
  <c r="M11" i="34"/>
  <c r="K11" i="34"/>
  <c r="J11" i="34"/>
  <c r="O10" i="34"/>
  <c r="N10" i="34"/>
  <c r="M10" i="34"/>
  <c r="K10" i="34"/>
  <c r="J10" i="34"/>
  <c r="O9" i="34"/>
  <c r="N9" i="34"/>
  <c r="M9" i="34"/>
  <c r="L9" i="34"/>
  <c r="K9" i="34"/>
  <c r="J9" i="34"/>
  <c r="N8" i="34"/>
  <c r="M8" i="34"/>
  <c r="K8" i="34"/>
  <c r="J8" i="34"/>
  <c r="L8" i="34" s="1"/>
  <c r="I8" i="34"/>
  <c r="O8" i="34" s="1"/>
  <c r="F8" i="34"/>
  <c r="N7" i="34"/>
  <c r="M7" i="34"/>
  <c r="K7" i="34"/>
  <c r="J7" i="34"/>
  <c r="L7" i="34" s="1"/>
  <c r="I7" i="34"/>
  <c r="O7" i="34" s="1"/>
  <c r="F7" i="34"/>
  <c r="K10" i="33"/>
  <c r="J10" i="33"/>
  <c r="L10" i="33" s="1"/>
  <c r="O24" i="32"/>
  <c r="N24" i="32"/>
  <c r="M24" i="32"/>
  <c r="K24" i="32"/>
  <c r="J24" i="32"/>
  <c r="I24" i="32"/>
  <c r="F24" i="32"/>
  <c r="L24" i="32" s="1"/>
  <c r="O23" i="32"/>
  <c r="N23" i="32"/>
  <c r="M23" i="32"/>
  <c r="K23" i="32"/>
  <c r="J23" i="32"/>
  <c r="I23" i="32"/>
  <c r="F23" i="32"/>
  <c r="N22" i="32"/>
  <c r="M22" i="32"/>
  <c r="K22" i="32"/>
  <c r="J22" i="32"/>
  <c r="I22" i="32"/>
  <c r="O22" i="32" s="1"/>
  <c r="F22" i="32"/>
  <c r="N21" i="32"/>
  <c r="M21" i="32"/>
  <c r="K21" i="32"/>
  <c r="J21" i="32"/>
  <c r="I21" i="32"/>
  <c r="O21" i="32" s="1"/>
  <c r="F21" i="32"/>
  <c r="L21" i="32" s="1"/>
  <c r="N20" i="32"/>
  <c r="M20" i="32"/>
  <c r="K20" i="32"/>
  <c r="J20" i="32"/>
  <c r="I20" i="32"/>
  <c r="O20" i="32" s="1"/>
  <c r="F20" i="32"/>
  <c r="L20" i="32" s="1"/>
  <c r="O18" i="32"/>
  <c r="N18" i="32"/>
  <c r="M18" i="32"/>
  <c r="K18" i="32"/>
  <c r="J18" i="32"/>
  <c r="I18" i="32"/>
  <c r="F18" i="32"/>
  <c r="L18" i="32" s="1"/>
  <c r="O17" i="32"/>
  <c r="N17" i="32"/>
  <c r="M17" i="32"/>
  <c r="K17" i="32"/>
  <c r="J17" i="32"/>
  <c r="I17" i="32"/>
  <c r="F17" i="32"/>
  <c r="L17" i="32" s="1"/>
  <c r="O16" i="32"/>
  <c r="N16" i="32"/>
  <c r="M16" i="32"/>
  <c r="K16" i="32"/>
  <c r="J16" i="32"/>
  <c r="I16" i="32"/>
  <c r="F16" i="32"/>
  <c r="L16" i="32" s="1"/>
  <c r="O15" i="32"/>
  <c r="O14" i="32"/>
  <c r="O13" i="32"/>
  <c r="N9" i="32"/>
  <c r="M9" i="32"/>
  <c r="I9" i="32"/>
  <c r="F9" i="32"/>
  <c r="L9" i="32" s="1"/>
  <c r="O17" i="31"/>
  <c r="N17" i="31"/>
  <c r="M17" i="31"/>
  <c r="K17" i="31"/>
  <c r="J17" i="31"/>
  <c r="L17" i="31" s="1"/>
  <c r="I17" i="31"/>
  <c r="F17" i="31"/>
  <c r="N16" i="31"/>
  <c r="M16" i="31"/>
  <c r="K16" i="31"/>
  <c r="J16" i="31"/>
  <c r="I16" i="31"/>
  <c r="O16" i="31" s="1"/>
  <c r="N13" i="31"/>
  <c r="M13" i="31"/>
  <c r="K13" i="31"/>
  <c r="J13" i="31"/>
  <c r="L13" i="31" s="1"/>
  <c r="I13" i="31"/>
  <c r="F13" i="31"/>
  <c r="N12" i="31"/>
  <c r="M12" i="31"/>
  <c r="K12" i="31"/>
  <c r="J12" i="31"/>
  <c r="I12" i="31"/>
  <c r="F12" i="31"/>
  <c r="N11" i="31"/>
  <c r="M11" i="31"/>
  <c r="K11" i="31"/>
  <c r="J11" i="31"/>
  <c r="L11" i="31" s="1"/>
  <c r="I11" i="31"/>
  <c r="F11" i="31"/>
  <c r="O10" i="31"/>
  <c r="O9" i="31"/>
  <c r="O8" i="31"/>
  <c r="O7" i="31"/>
  <c r="O17" i="30"/>
  <c r="N17" i="30"/>
  <c r="M17" i="30"/>
  <c r="K17" i="30"/>
  <c r="J17" i="30"/>
  <c r="L17" i="30" s="1"/>
  <c r="I17" i="30"/>
  <c r="N16" i="30"/>
  <c r="M16" i="30"/>
  <c r="F16" i="30"/>
  <c r="O16" i="30" s="1"/>
  <c r="O10" i="30"/>
  <c r="N10" i="30"/>
  <c r="M10" i="30"/>
  <c r="L12" i="31" l="1"/>
  <c r="O13" i="31"/>
  <c r="O12" i="31"/>
  <c r="O11" i="31"/>
  <c r="O24" i="34"/>
  <c r="O22" i="34"/>
  <c r="O30" i="34"/>
  <c r="O29" i="34"/>
  <c r="O28" i="34"/>
  <c r="O19" i="34"/>
  <c r="O27" i="34"/>
  <c r="L11" i="34"/>
  <c r="O23" i="34"/>
  <c r="O31" i="34"/>
  <c r="O21" i="34"/>
  <c r="L10" i="34"/>
  <c r="O20" i="34"/>
  <c r="O18" i="34"/>
  <c r="O26" i="34"/>
  <c r="O19" i="39"/>
  <c r="O23" i="39"/>
  <c r="L6" i="39"/>
  <c r="O22" i="39"/>
  <c r="O6" i="38"/>
  <c r="L23" i="38"/>
  <c r="O15" i="38"/>
  <c r="O14" i="38"/>
  <c r="O8" i="38"/>
  <c r="O13" i="38"/>
  <c r="O7" i="38"/>
  <c r="O7" i="37"/>
  <c r="O8" i="37"/>
  <c r="O24" i="37"/>
  <c r="L7" i="37"/>
  <c r="L6" i="37"/>
  <c r="L16" i="38"/>
  <c r="O20" i="38"/>
  <c r="L15" i="38"/>
  <c r="O27" i="38"/>
  <c r="L14" i="38"/>
  <c r="O19" i="38"/>
  <c r="O18" i="38"/>
  <c r="O9" i="32"/>
  <c r="L23" i="32"/>
  <c r="L22" i="32"/>
  <c r="O16" i="39"/>
  <c r="O20" i="39"/>
  <c r="O24" i="39"/>
  <c r="O21" i="39"/>
  <c r="L7" i="39"/>
  <c r="L22" i="39"/>
  <c r="O17" i="39"/>
  <c r="O18" i="39"/>
  <c r="L16" i="31"/>
  <c r="L20" i="38"/>
  <c r="L18" i="38"/>
  <c r="L27" i="38"/>
  <c r="L17" i="38"/>
  <c r="L26" i="38"/>
  <c r="L19" i="38"/>
  <c r="L25" i="38"/>
  <c r="L13" i="38"/>
  <c r="L21" i="38"/>
  <c r="L7" i="38"/>
  <c r="L24" i="38"/>
  <c r="L18" i="37"/>
  <c r="L15" i="37"/>
</calcChain>
</file>

<file path=xl/sharedStrings.xml><?xml version="1.0" encoding="utf-8"?>
<sst xmlns="http://schemas.openxmlformats.org/spreadsheetml/2006/main" count="642" uniqueCount="244">
  <si>
    <t>単位：人</t>
    <rPh sb="0" eb="2">
      <t>タンイ</t>
    </rPh>
    <rPh sb="3" eb="4">
      <t>ヒト</t>
    </rPh>
    <phoneticPr fontId="2"/>
  </si>
  <si>
    <t>執行年月日</t>
    <rPh sb="0" eb="2">
      <t>シッコウ</t>
    </rPh>
    <rPh sb="2" eb="5">
      <t>ネンガッピ</t>
    </rPh>
    <phoneticPr fontId="2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</si>
  <si>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2"/>
  </si>
  <si>
    <t>投票者数</t>
    <rPh sb="0" eb="3">
      <t>トウヒョウシャ</t>
    </rPh>
    <rPh sb="3" eb="4">
      <t>スウ</t>
    </rPh>
    <phoneticPr fontId="2"/>
  </si>
  <si>
    <t>棄権者数</t>
    <rPh sb="0" eb="3">
      <t>キケンシャ</t>
    </rPh>
    <rPh sb="3" eb="4">
      <t>スウ</t>
    </rPh>
    <phoneticPr fontId="2"/>
  </si>
  <si>
    <t>投票率(%)</t>
    <rPh sb="0" eb="2">
      <t>トウヒョウ</t>
    </rPh>
    <rPh sb="2" eb="3">
      <t>リツ</t>
    </rPh>
    <phoneticPr fontId="2"/>
  </si>
  <si>
    <t>定数</t>
    <rPh sb="0" eb="2">
      <t>テイスウ</t>
    </rPh>
    <phoneticPr fontId="2"/>
  </si>
  <si>
    <t>候補者数</t>
    <rPh sb="0" eb="3">
      <t>コウホシャ</t>
    </rPh>
    <rPh sb="3" eb="4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</si>
  <si>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</si>
  <si>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</si>
  <si>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</si>
  <si>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昭和</t>
    <rPh sb="0" eb="2">
      <t>ショウワ</t>
    </rPh>
    <phoneticPr fontId="2"/>
  </si>
  <si>
    <t>(9選挙区）</t>
    <rPh sb="2" eb="4">
      <t>センキョ</t>
    </rPh>
    <rPh sb="4" eb="5">
      <t>ク</t>
    </rPh>
    <phoneticPr fontId="2"/>
  </si>
  <si>
    <t>(大選挙区制）</t>
    <rPh sb="1" eb="5">
      <t>ダイセンキョク</t>
    </rPh>
    <rPh sb="5" eb="6">
      <t>セイ</t>
    </rPh>
    <phoneticPr fontId="2"/>
  </si>
  <si>
    <t>(補欠選挙)</t>
    <rPh sb="1" eb="3">
      <t>ホケツ</t>
    </rPh>
    <rPh sb="3" eb="5">
      <t>センキョ</t>
    </rPh>
    <phoneticPr fontId="2"/>
  </si>
  <si>
    <t>平成</t>
    <rPh sb="0" eb="2">
      <t>ヘイセイ</t>
    </rPh>
    <phoneticPr fontId="2"/>
  </si>
  <si>
    <t>(　　無　　投　　票　　)</t>
    <rPh sb="3" eb="4">
      <t>ム</t>
    </rPh>
    <rPh sb="6" eb="7">
      <t>ナ</t>
    </rPh>
    <rPh sb="9" eb="10">
      <t>ヒョウ</t>
    </rPh>
    <phoneticPr fontId="2"/>
  </si>
  <si>
    <t>(補欠選挙)</t>
  </si>
  <si>
    <t>※昭和33年無投票選挙区３、37年は無投票選挙区１</t>
    <rPh sb="1" eb="3">
      <t>ショウワ</t>
    </rPh>
    <rPh sb="5" eb="6">
      <t>ネン</t>
    </rPh>
    <rPh sb="6" eb="9">
      <t>ムトウヒョウ</t>
    </rPh>
    <rPh sb="9" eb="12">
      <t>センキョク</t>
    </rPh>
    <rPh sb="16" eb="17">
      <t>ネン</t>
    </rPh>
    <rPh sb="18" eb="21">
      <t>ムトウヒョウ</t>
    </rPh>
    <rPh sb="21" eb="24">
      <t>センキョク</t>
    </rPh>
    <phoneticPr fontId="2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</si>
  <si>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2"/>
  </si>
  <si>
    <t>投票区</t>
    <rPh sb="0" eb="2">
      <t>トウヒョウ</t>
    </rPh>
    <rPh sb="2" eb="3">
      <t>ク</t>
    </rPh>
    <phoneticPr fontId="2"/>
  </si>
  <si>
    <t>名簿登録者数</t>
    <rPh sb="0" eb="2">
      <t>メイボ</t>
    </rPh>
    <rPh sb="2" eb="4">
      <t>トウロク</t>
    </rPh>
    <rPh sb="4" eb="5">
      <t>シャ</t>
    </rPh>
    <rPh sb="5" eb="6">
      <t>スウ</t>
    </rPh>
    <phoneticPr fontId="2"/>
  </si>
  <si>
    <t>全市合計</t>
    <rPh sb="0" eb="2">
      <t>ゼンシ</t>
    </rPh>
    <rPh sb="2" eb="4">
      <t>ゴウケイ</t>
    </rPh>
    <phoneticPr fontId="2"/>
  </si>
  <si>
    <t>年次</t>
    <rPh sb="0" eb="2">
      <t>ネンジ</t>
    </rPh>
    <phoneticPr fontId="2"/>
  </si>
  <si>
    <t>総数</t>
    <rPh sb="0" eb="2">
      <t>ソウスウ</t>
    </rPh>
    <phoneticPr fontId="2"/>
  </si>
  <si>
    <t>(7選挙区)</t>
    <rPh sb="2" eb="4">
      <t>センキョ</t>
    </rPh>
    <rPh sb="4" eb="5">
      <t>ク</t>
    </rPh>
    <phoneticPr fontId="2"/>
  </si>
  <si>
    <t>平成</t>
    <rPh sb="0" eb="1">
      <t>ヒラ</t>
    </rPh>
    <rPh sb="1" eb="2">
      <t>シゲル</t>
    </rPh>
    <phoneticPr fontId="2"/>
  </si>
  <si>
    <t>昭和</t>
    <rPh sb="0" eb="1">
      <t>アキラ</t>
    </rPh>
    <rPh sb="1" eb="2">
      <t>ワ</t>
    </rPh>
    <phoneticPr fontId="2"/>
  </si>
  <si>
    <t>※平成5.7.18執行選挙までは中選挙区、平成8.10.20執行選挙からは小選挙区</t>
    <rPh sb="1" eb="3">
      <t>ヘイセイ</t>
    </rPh>
    <rPh sb="9" eb="11">
      <t>シッコウ</t>
    </rPh>
    <rPh sb="11" eb="13">
      <t>センキョ</t>
    </rPh>
    <rPh sb="16" eb="20">
      <t>チュウセンキョク</t>
    </rPh>
    <rPh sb="21" eb="23">
      <t>ヘイセイ</t>
    </rPh>
    <rPh sb="30" eb="32">
      <t>シッコウ</t>
    </rPh>
    <rPh sb="32" eb="34">
      <t>センキョ</t>
    </rPh>
    <rPh sb="37" eb="41">
      <t>ショウセンキョク</t>
    </rPh>
    <phoneticPr fontId="2"/>
  </si>
  <si>
    <t>元.7.23</t>
    <rPh sb="0" eb="1">
      <t>ガン</t>
    </rPh>
    <phoneticPr fontId="2"/>
  </si>
  <si>
    <t>※昭和58.6.26執行選挙までは地方区、昭和61.7.6執行選挙から選挙区</t>
    <rPh sb="1" eb="3">
      <t>ショウワ</t>
    </rPh>
    <rPh sb="10" eb="12">
      <t>シッコウ</t>
    </rPh>
    <rPh sb="12" eb="14">
      <t>センキョ</t>
    </rPh>
    <rPh sb="17" eb="19">
      <t>チホウ</t>
    </rPh>
    <rPh sb="19" eb="20">
      <t>ク</t>
    </rPh>
    <rPh sb="21" eb="23">
      <t>ショウワ</t>
    </rPh>
    <rPh sb="29" eb="31">
      <t>シッコウ</t>
    </rPh>
    <rPh sb="31" eb="33">
      <t>センキョ</t>
    </rPh>
    <rPh sb="35" eb="38">
      <t>センキョク</t>
    </rPh>
    <phoneticPr fontId="2"/>
  </si>
  <si>
    <t>(　　無　　投　　票　　）</t>
    <rPh sb="3" eb="4">
      <t>ム</t>
    </rPh>
    <rPh sb="6" eb="7">
      <t>ナ</t>
    </rPh>
    <rPh sb="9" eb="10">
      <t>ヒョウ</t>
    </rPh>
    <phoneticPr fontId="2"/>
  </si>
  <si>
    <t>21.8.30</t>
  </si>
  <si>
    <t>【加賀市】</t>
    <rPh sb="1" eb="3">
      <t>カガ</t>
    </rPh>
    <rPh sb="3" eb="4">
      <t>シ</t>
    </rPh>
    <phoneticPr fontId="2"/>
  </si>
  <si>
    <t>【旧市・町】</t>
    <rPh sb="1" eb="2">
      <t>キュウ</t>
    </rPh>
    <rPh sb="2" eb="3">
      <t>シ</t>
    </rPh>
    <rPh sb="4" eb="5">
      <t>マチ</t>
    </rPh>
    <phoneticPr fontId="2"/>
  </si>
  <si>
    <t>【旧加賀市】</t>
    <rPh sb="1" eb="2">
      <t>キュウ</t>
    </rPh>
    <rPh sb="2" eb="4">
      <t>カガ</t>
    </rPh>
    <rPh sb="4" eb="5">
      <t>シ</t>
    </rPh>
    <rPh sb="5" eb="6">
      <t>カイチ</t>
    </rPh>
    <phoneticPr fontId="2"/>
  </si>
  <si>
    <t>【旧山中町】</t>
    <rPh sb="1" eb="2">
      <t>キュウ</t>
    </rPh>
    <rPh sb="2" eb="5">
      <t>ヤマナカマチ</t>
    </rPh>
    <phoneticPr fontId="2"/>
  </si>
  <si>
    <t>【加賀市】</t>
    <rPh sb="1" eb="4">
      <t>カガシ</t>
    </rPh>
    <phoneticPr fontId="2"/>
  </si>
  <si>
    <t>35.3.24</t>
    <phoneticPr fontId="2"/>
  </si>
  <si>
    <t>39.3.17</t>
    <phoneticPr fontId="2"/>
  </si>
  <si>
    <t>43.3.24</t>
    <phoneticPr fontId="2"/>
  </si>
  <si>
    <t>47.3.19</t>
    <phoneticPr fontId="2"/>
  </si>
  <si>
    <t>51.3.14</t>
    <phoneticPr fontId="2"/>
  </si>
  <si>
    <t>55.3.16</t>
    <phoneticPr fontId="2"/>
  </si>
  <si>
    <t>59.3.18</t>
    <phoneticPr fontId="2"/>
  </si>
  <si>
    <t>63.3.20</t>
    <phoneticPr fontId="2"/>
  </si>
  <si>
    <t>4.3.22</t>
    <phoneticPr fontId="2"/>
  </si>
  <si>
    <t>8.3.24</t>
    <phoneticPr fontId="2"/>
  </si>
  <si>
    <t>12.3.19</t>
    <phoneticPr fontId="2"/>
  </si>
  <si>
    <t>16.3.14</t>
    <phoneticPr fontId="2"/>
  </si>
  <si>
    <t>26.3.16</t>
  </si>
  <si>
    <t>17.10.30</t>
    <phoneticPr fontId="2"/>
  </si>
  <si>
    <t>21.10.18</t>
    <phoneticPr fontId="2"/>
  </si>
  <si>
    <t>25.10.6</t>
    <phoneticPr fontId="2"/>
  </si>
  <si>
    <t>33.2.9</t>
    <phoneticPr fontId="2"/>
  </si>
  <si>
    <t>37.2.4</t>
    <phoneticPr fontId="2"/>
  </si>
  <si>
    <t>41.1.3</t>
    <phoneticPr fontId="2"/>
  </si>
  <si>
    <t>45.1.25</t>
    <phoneticPr fontId="2"/>
  </si>
  <si>
    <t>47.6.25</t>
    <phoneticPr fontId="2"/>
  </si>
  <si>
    <t>55.5.25</t>
    <phoneticPr fontId="2"/>
  </si>
  <si>
    <t>59.5.27</t>
    <phoneticPr fontId="2"/>
  </si>
  <si>
    <t>62.2.8</t>
    <phoneticPr fontId="2"/>
  </si>
  <si>
    <t>3.2.3</t>
    <phoneticPr fontId="2"/>
  </si>
  <si>
    <t>7.1.22</t>
    <phoneticPr fontId="2"/>
  </si>
  <si>
    <t>11.1.31</t>
    <phoneticPr fontId="2"/>
  </si>
  <si>
    <t>15.1.19</t>
    <phoneticPr fontId="2"/>
  </si>
  <si>
    <t>30.4.30</t>
    <phoneticPr fontId="2"/>
  </si>
  <si>
    <t>34.4.30</t>
    <phoneticPr fontId="2"/>
  </si>
  <si>
    <t>38.4.30</t>
    <phoneticPr fontId="2"/>
  </si>
  <si>
    <t>42.4.28</t>
    <phoneticPr fontId="2"/>
  </si>
  <si>
    <t>46.4.25</t>
    <phoneticPr fontId="2"/>
  </si>
  <si>
    <t>50.4.27</t>
    <phoneticPr fontId="2"/>
  </si>
  <si>
    <t>54.4.22</t>
    <phoneticPr fontId="2"/>
  </si>
  <si>
    <t>58.4.24</t>
    <phoneticPr fontId="2"/>
  </si>
  <si>
    <t>3.4.21</t>
    <phoneticPr fontId="2"/>
  </si>
  <si>
    <t>7.4.23</t>
    <phoneticPr fontId="2"/>
  </si>
  <si>
    <t>11.4.25</t>
    <phoneticPr fontId="2"/>
  </si>
  <si>
    <t>15.4.27</t>
    <phoneticPr fontId="2"/>
  </si>
  <si>
    <t>33.2.16</t>
    <phoneticPr fontId="2"/>
  </si>
  <si>
    <t>37.2.14</t>
    <phoneticPr fontId="2"/>
  </si>
  <si>
    <t>41.1.30</t>
    <phoneticPr fontId="2"/>
  </si>
  <si>
    <t>49.2.3</t>
    <phoneticPr fontId="2"/>
  </si>
  <si>
    <t>53.2.5</t>
    <phoneticPr fontId="2"/>
  </si>
  <si>
    <t>57.1.31</t>
    <phoneticPr fontId="2"/>
  </si>
  <si>
    <t>61.2.2</t>
    <phoneticPr fontId="2"/>
  </si>
  <si>
    <t>2.1.28</t>
    <phoneticPr fontId="2"/>
  </si>
  <si>
    <t>6.1.30</t>
    <phoneticPr fontId="2"/>
  </si>
  <si>
    <t>10.2.1</t>
    <phoneticPr fontId="2"/>
  </si>
  <si>
    <t>14.1.27</t>
    <phoneticPr fontId="2"/>
  </si>
  <si>
    <t>18.3.19</t>
    <phoneticPr fontId="2"/>
  </si>
  <si>
    <t>22.3.14</t>
    <phoneticPr fontId="2"/>
  </si>
  <si>
    <t>26.3.16</t>
    <phoneticPr fontId="2"/>
  </si>
  <si>
    <t>34.2.8</t>
    <phoneticPr fontId="2"/>
  </si>
  <si>
    <t>38.2.10</t>
    <phoneticPr fontId="2"/>
  </si>
  <si>
    <t>42.1.29</t>
    <phoneticPr fontId="2"/>
  </si>
  <si>
    <t>46.2.7</t>
    <phoneticPr fontId="2"/>
  </si>
  <si>
    <t>50.2.2</t>
    <phoneticPr fontId="2"/>
  </si>
  <si>
    <t>54.2.4</t>
    <phoneticPr fontId="2"/>
  </si>
  <si>
    <t>58.2.6</t>
    <phoneticPr fontId="2"/>
  </si>
  <si>
    <t>6.3.27</t>
    <phoneticPr fontId="2"/>
  </si>
  <si>
    <t>10.3.15</t>
    <phoneticPr fontId="2"/>
  </si>
  <si>
    <t>14.3.17</t>
    <phoneticPr fontId="2"/>
  </si>
  <si>
    <t>19.4.8</t>
    <phoneticPr fontId="2"/>
  </si>
  <si>
    <t>23.4.10</t>
    <phoneticPr fontId="2"/>
  </si>
  <si>
    <t>27.4.12</t>
    <phoneticPr fontId="2"/>
  </si>
  <si>
    <t>34.4.23</t>
    <phoneticPr fontId="2"/>
  </si>
  <si>
    <t>38.4.17</t>
    <phoneticPr fontId="2"/>
  </si>
  <si>
    <t>42.4.15</t>
    <phoneticPr fontId="2"/>
  </si>
  <si>
    <t>46.4.11</t>
    <phoneticPr fontId="2"/>
  </si>
  <si>
    <t>50.4.13</t>
    <phoneticPr fontId="2"/>
  </si>
  <si>
    <t>54.4.8</t>
    <phoneticPr fontId="2"/>
  </si>
  <si>
    <t>58.4.10</t>
    <phoneticPr fontId="2"/>
  </si>
  <si>
    <t>62.4.12</t>
    <phoneticPr fontId="2"/>
  </si>
  <si>
    <t>3.4.7</t>
    <phoneticPr fontId="2"/>
  </si>
  <si>
    <t>7.4.9</t>
    <phoneticPr fontId="2"/>
  </si>
  <si>
    <t>11.4.11</t>
    <phoneticPr fontId="2"/>
  </si>
  <si>
    <t>15.4.13</t>
    <phoneticPr fontId="2"/>
  </si>
  <si>
    <t>24.12.16</t>
    <phoneticPr fontId="2"/>
  </si>
  <si>
    <t>26.12.14</t>
    <phoneticPr fontId="2"/>
  </si>
  <si>
    <t>33.5.22</t>
    <phoneticPr fontId="2"/>
  </si>
  <si>
    <t>35.11.20</t>
    <phoneticPr fontId="2"/>
  </si>
  <si>
    <t>38.11.21</t>
    <phoneticPr fontId="2"/>
  </si>
  <si>
    <t>44.12.27</t>
    <phoneticPr fontId="2"/>
  </si>
  <si>
    <t>47.12.10</t>
    <phoneticPr fontId="2"/>
  </si>
  <si>
    <t>51.12.5</t>
    <phoneticPr fontId="2"/>
  </si>
  <si>
    <t>54.10.7</t>
    <phoneticPr fontId="2"/>
  </si>
  <si>
    <t>55.6.22</t>
    <phoneticPr fontId="2"/>
  </si>
  <si>
    <t>58.12.18</t>
    <phoneticPr fontId="2"/>
  </si>
  <si>
    <t>61.7.6</t>
    <phoneticPr fontId="2"/>
  </si>
  <si>
    <t>2.2.18</t>
    <phoneticPr fontId="2"/>
  </si>
  <si>
    <t>5.7.18</t>
    <phoneticPr fontId="2"/>
  </si>
  <si>
    <t>8.10.20</t>
    <phoneticPr fontId="2"/>
  </si>
  <si>
    <t>12.6.25</t>
    <phoneticPr fontId="2"/>
  </si>
  <si>
    <t>15.11.19</t>
    <phoneticPr fontId="2"/>
  </si>
  <si>
    <t>17.9.11</t>
    <phoneticPr fontId="2"/>
  </si>
  <si>
    <t>22.7.11</t>
    <phoneticPr fontId="2"/>
  </si>
  <si>
    <t>25.7.21</t>
    <phoneticPr fontId="2"/>
  </si>
  <si>
    <t>34.6.2</t>
    <phoneticPr fontId="2"/>
  </si>
  <si>
    <t>37.7.11</t>
    <phoneticPr fontId="2"/>
  </si>
  <si>
    <t>40.7.4</t>
    <phoneticPr fontId="2"/>
  </si>
  <si>
    <t>43.7.7</t>
    <phoneticPr fontId="2"/>
  </si>
  <si>
    <t>46.6.27</t>
    <phoneticPr fontId="2"/>
  </si>
  <si>
    <t>49.7.7</t>
    <phoneticPr fontId="2"/>
  </si>
  <si>
    <t>52.7.10</t>
    <phoneticPr fontId="2"/>
  </si>
  <si>
    <t>58.6.26</t>
    <phoneticPr fontId="2"/>
  </si>
  <si>
    <t>4.7.26</t>
    <phoneticPr fontId="2"/>
  </si>
  <si>
    <t>7.7.23</t>
    <phoneticPr fontId="2"/>
  </si>
  <si>
    <t>10.7.12</t>
    <phoneticPr fontId="2"/>
  </si>
  <si>
    <t>13.7.29</t>
    <phoneticPr fontId="2"/>
  </si>
  <si>
    <t>16.7.11</t>
    <phoneticPr fontId="2"/>
  </si>
  <si>
    <t>29.10.1</t>
    <phoneticPr fontId="2"/>
  </si>
  <si>
    <t>(　　無　　投　　票　　）</t>
    <rPh sb="3" eb="4">
      <t>ム</t>
    </rPh>
    <rPh sb="6" eb="7">
      <t>トウ</t>
    </rPh>
    <rPh sb="9" eb="10">
      <t>ヒョウ</t>
    </rPh>
    <phoneticPr fontId="2"/>
  </si>
  <si>
    <t>28.7.10</t>
    <phoneticPr fontId="2"/>
  </si>
  <si>
    <t>令和</t>
    <rPh sb="0" eb="2">
      <t>レイワ</t>
    </rPh>
    <phoneticPr fontId="2"/>
  </si>
  <si>
    <t>元.7.21</t>
    <rPh sb="0" eb="1">
      <t>ガン</t>
    </rPh>
    <phoneticPr fontId="2"/>
  </si>
  <si>
    <t>31.4.7</t>
    <phoneticPr fontId="2"/>
  </si>
  <si>
    <t>17-01　加賀市長選挙執行状況</t>
    <rPh sb="6" eb="8">
      <t>カガ</t>
    </rPh>
    <rPh sb="8" eb="10">
      <t>シチョウ</t>
    </rPh>
    <rPh sb="10" eb="12">
      <t>センキョ</t>
    </rPh>
    <rPh sb="12" eb="14">
      <t>シッコウ</t>
    </rPh>
    <rPh sb="14" eb="16">
      <t>ジョウキョウ</t>
    </rPh>
    <phoneticPr fontId="2"/>
  </si>
  <si>
    <t>17-02　旧山中町長選挙執行状況</t>
    <rPh sb="6" eb="7">
      <t>キュウ</t>
    </rPh>
    <rPh sb="7" eb="9">
      <t>ヤマナカ</t>
    </rPh>
    <rPh sb="9" eb="11">
      <t>チョウチョウ</t>
    </rPh>
    <rPh sb="11" eb="13">
      <t>センキョ</t>
    </rPh>
    <rPh sb="13" eb="15">
      <t>シッコウ</t>
    </rPh>
    <rPh sb="15" eb="17">
      <t>ジョウキョウ</t>
    </rPh>
    <phoneticPr fontId="2"/>
  </si>
  <si>
    <t>17-03　加賀市議会議員選挙執行状況</t>
    <rPh sb="6" eb="9">
      <t>カガシ</t>
    </rPh>
    <rPh sb="9" eb="11">
      <t>ギカイ</t>
    </rPh>
    <rPh sb="11" eb="13">
      <t>ギイン</t>
    </rPh>
    <rPh sb="13" eb="15">
      <t>センキョ</t>
    </rPh>
    <rPh sb="15" eb="17">
      <t>シッコウ</t>
    </rPh>
    <rPh sb="17" eb="19">
      <t>ジョウキョウ</t>
    </rPh>
    <phoneticPr fontId="2"/>
  </si>
  <si>
    <t>17-04　旧山中町議会議員選挙執行状況</t>
    <rPh sb="6" eb="7">
      <t>キュウ</t>
    </rPh>
    <rPh sb="7" eb="9">
      <t>ヤマナカ</t>
    </rPh>
    <rPh sb="9" eb="10">
      <t>マチ</t>
    </rPh>
    <rPh sb="10" eb="12">
      <t>ギカイ</t>
    </rPh>
    <rPh sb="12" eb="14">
      <t>ギイン</t>
    </rPh>
    <rPh sb="14" eb="16">
      <t>センキョ</t>
    </rPh>
    <rPh sb="16" eb="18">
      <t>シッコウ</t>
    </rPh>
    <rPh sb="18" eb="20">
      <t>ジョウキョウ</t>
    </rPh>
    <phoneticPr fontId="2"/>
  </si>
  <si>
    <t>17-05　石川県知事選挙執行状況</t>
    <rPh sb="6" eb="8">
      <t>イシカワ</t>
    </rPh>
    <rPh sb="8" eb="11">
      <t>ケンチジ</t>
    </rPh>
    <rPh sb="11" eb="13">
      <t>センキョ</t>
    </rPh>
    <rPh sb="13" eb="15">
      <t>シッコウ</t>
    </rPh>
    <rPh sb="15" eb="17">
      <t>ジョウキョウ</t>
    </rPh>
    <phoneticPr fontId="2"/>
  </si>
  <si>
    <t>17-06　石川県議会議員選挙執行状況</t>
    <rPh sb="6" eb="8">
      <t>イシカワ</t>
    </rPh>
    <rPh sb="8" eb="11">
      <t>ケンギカイ</t>
    </rPh>
    <rPh sb="11" eb="13">
      <t>ギイン</t>
    </rPh>
    <rPh sb="13" eb="15">
      <t>センキョ</t>
    </rPh>
    <rPh sb="15" eb="17">
      <t>シッコウ</t>
    </rPh>
    <rPh sb="17" eb="19">
      <t>ジョウキョウ</t>
    </rPh>
    <phoneticPr fontId="2"/>
  </si>
  <si>
    <t>17-07　衆議院議員選挙執行状況</t>
    <rPh sb="6" eb="9">
      <t>シュウギイン</t>
    </rPh>
    <rPh sb="9" eb="11">
      <t>ギイン</t>
    </rPh>
    <rPh sb="11" eb="13">
      <t>センキョ</t>
    </rPh>
    <rPh sb="13" eb="15">
      <t>シッコウ</t>
    </rPh>
    <rPh sb="15" eb="17">
      <t>ジョウキョウ</t>
    </rPh>
    <phoneticPr fontId="2"/>
  </si>
  <si>
    <t>17-08　参議院議員選挙執行状況</t>
    <rPh sb="6" eb="9">
      <t>サンギイン</t>
    </rPh>
    <rPh sb="9" eb="11">
      <t>ギイン</t>
    </rPh>
    <rPh sb="11" eb="13">
      <t>センキョ</t>
    </rPh>
    <rPh sb="13" eb="15">
      <t>シッコウ</t>
    </rPh>
    <rPh sb="15" eb="17">
      <t>ジョウキョウ</t>
    </rPh>
    <phoneticPr fontId="2"/>
  </si>
  <si>
    <t>17-09　投票区別選挙人名簿登録者数</t>
    <rPh sb="6" eb="8">
      <t>トウヒョウ</t>
    </rPh>
    <rPh sb="8" eb="10">
      <t>クベツ</t>
    </rPh>
    <rPh sb="10" eb="12">
      <t>センキョ</t>
    </rPh>
    <rPh sb="12" eb="13">
      <t>ニン</t>
    </rPh>
    <rPh sb="13" eb="15">
      <t>メイボ</t>
    </rPh>
    <rPh sb="15" eb="17">
      <t>トウロク</t>
    </rPh>
    <rPh sb="17" eb="18">
      <t>シャ</t>
    </rPh>
    <rPh sb="18" eb="19">
      <t>スウ</t>
    </rPh>
    <phoneticPr fontId="2"/>
  </si>
  <si>
    <t>17-10　年次別選挙人名簿登録者数</t>
    <rPh sb="6" eb="8">
      <t>ネンジ</t>
    </rPh>
    <rPh sb="8" eb="9">
      <t>ベツ</t>
    </rPh>
    <rPh sb="9" eb="11">
      <t>センキョ</t>
    </rPh>
    <rPh sb="11" eb="12">
      <t>ニン</t>
    </rPh>
    <rPh sb="12" eb="14">
      <t>メイボ</t>
    </rPh>
    <rPh sb="14" eb="16">
      <t>トウロク</t>
    </rPh>
    <rPh sb="16" eb="17">
      <t>シャ</t>
    </rPh>
    <rPh sb="17" eb="18">
      <t>スウ</t>
    </rPh>
    <phoneticPr fontId="2"/>
  </si>
  <si>
    <t>区　　　　　域　(町　・　区）</t>
    <rPh sb="0" eb="1">
      <t>ク</t>
    </rPh>
    <rPh sb="6" eb="7">
      <t>イキ</t>
    </rPh>
    <rPh sb="9" eb="10">
      <t>マチ</t>
    </rPh>
    <rPh sb="13" eb="14">
      <t>ク</t>
    </rPh>
    <phoneticPr fontId="2"/>
  </si>
  <si>
    <t>19.7.29</t>
    <phoneticPr fontId="2"/>
  </si>
  <si>
    <t>29.10.22</t>
  </si>
  <si>
    <t>3.10.31</t>
    <phoneticPr fontId="2"/>
  </si>
  <si>
    <t>瀬越、吉崎、塩屋(１区から４区まで)</t>
  </si>
  <si>
    <t>三ツ、上木、緑が丘、三木、奥谷、橘、永井</t>
    <phoneticPr fontId="2"/>
  </si>
  <si>
    <t>錦、関、今出、西栄、西、白望台、錦城ケ丘、大聖寺雇用住宅</t>
    <rPh sb="26" eb="28">
      <t>ジュウタク</t>
    </rPh>
    <phoneticPr fontId="2"/>
  </si>
  <si>
    <t>下屋敷、大新道、新屋敷、中新道、東横、十一、一本橋、南、荒、鉄砲、田原、弓、菅生町、菅生、熊坂、大同、細坪、白鳥、幸</t>
    <rPh sb="0" eb="1">
      <t>シタ</t>
    </rPh>
    <phoneticPr fontId="2"/>
  </si>
  <si>
    <t>馬場、越前三ツ屋、中、神明、五軒、魚、観音、本、八間道、片原、仲、福田、前鷹匠、奥鷹匠、京、寺、山田鍛冶、北片原、番場、殿町新組、上福田、新旗陽、新川、松島、松島団地、下福田、荻生</t>
    <phoneticPr fontId="2"/>
  </si>
  <si>
    <t>法華坊、金子、木呂場、大名竹、耳聞山仲、亀、麻畠、耳聞山、新、松ケ根、相生、曙、新栄</t>
    <rPh sb="0" eb="1">
      <t>ホウ</t>
    </rPh>
    <phoneticPr fontId="2"/>
  </si>
  <si>
    <t>永、天神下、藤ノ木、敷地、東敷地、春日、敷地団地、平床、岡、畑、畑山、朝日、福の杜、高尾、豊</t>
    <rPh sb="0" eb="1">
      <t>ナガ</t>
    </rPh>
    <phoneticPr fontId="2"/>
  </si>
  <si>
    <t>深田、黒崎、片野</t>
    <phoneticPr fontId="2"/>
  </si>
  <si>
    <t>田尻、小塩、橋立、宮</t>
    <phoneticPr fontId="2"/>
  </si>
  <si>
    <t>小塩辻、大畠、千崎、宮地、野田、塩浜、篠原、篠原新</t>
    <phoneticPr fontId="2"/>
  </si>
  <si>
    <t>伊切、源平、手塚、新保、柴山、一白、干拓</t>
    <phoneticPr fontId="2"/>
  </si>
  <si>
    <t>片山津温泉(２区から６区まで)、潮津</t>
    <phoneticPr fontId="2"/>
  </si>
  <si>
    <t>片山津温泉(１区)、片山津町、湖城</t>
    <phoneticPr fontId="2"/>
  </si>
  <si>
    <t>冨塚、ときわ台、弓波、作見、作見町雇用住宅、小菅波、天日、大菅波、尾中</t>
    <phoneticPr fontId="2"/>
  </si>
  <si>
    <t>西山田、東山田、北山田、希望が丘、松が丘(１丁目の１から４丁目の２まで)、白山台</t>
    <phoneticPr fontId="2"/>
  </si>
  <si>
    <t>動橋(１区から８区まで)、瑞穂、中島、合河、梶井、動橋雇用住宅、八日市</t>
    <phoneticPr fontId="2"/>
  </si>
  <si>
    <t>高塚、打越、箱宮、分校</t>
    <phoneticPr fontId="2"/>
  </si>
  <si>
    <t>加茂、西島、七日市、七日市新、庄、桑原、若葉台</t>
    <phoneticPr fontId="2"/>
  </si>
  <si>
    <t>勅使、宇谷、栄谷、松山、清水、河原、二子塚、上野、森</t>
    <phoneticPr fontId="2"/>
  </si>
  <si>
    <t>二ツ屋、小坂、横北、水田丸、柏野、須谷、塔尾</t>
    <rPh sb="0" eb="1">
      <t>2</t>
    </rPh>
    <phoneticPr fontId="2"/>
  </si>
  <si>
    <t>山代温泉(21区、22区、24区、25区)、尾俣、桂谷</t>
    <phoneticPr fontId="2"/>
  </si>
  <si>
    <t>山代温泉(16区、19区、20区)</t>
    <phoneticPr fontId="2"/>
  </si>
  <si>
    <t>山代温泉(２区、４区から13区まで、14区の１、15区、17区、18区)</t>
    <phoneticPr fontId="2"/>
  </si>
  <si>
    <t>山代温泉(14区の２から14区の５まで、23区)</t>
    <phoneticPr fontId="2"/>
  </si>
  <si>
    <t>山代温泉(１区の１から１区の５まで、３区)、河南、荒木</t>
    <rPh sb="26" eb="27">
      <t>キ</t>
    </rPh>
    <phoneticPr fontId="2"/>
  </si>
  <si>
    <t>淀、別所(１区から５区まで)</t>
    <phoneticPr fontId="2"/>
  </si>
  <si>
    <t>中代、保賀、黒瀬</t>
    <phoneticPr fontId="2"/>
  </si>
  <si>
    <t>南郷、下河崎、上河崎、吸坂</t>
    <phoneticPr fontId="2"/>
  </si>
  <si>
    <t>日谷、直下、曽宇、百々、美谷が丘</t>
  </si>
  <si>
    <t>山中温泉漆器団地、山中温泉長谷田、山中温泉日の出団地、山中温泉泉、山中温泉旭、山中温泉中田、山中温泉二天、山中温泉宮の杜</t>
    <phoneticPr fontId="2"/>
  </si>
  <si>
    <t>山中温泉塚谷、山中温泉上原、山中温泉しらさぎ団地、山中温泉加美谷台</t>
    <phoneticPr fontId="2"/>
  </si>
  <si>
    <t>山中温泉本町一丁目､山中温泉本町二丁目、山中温泉東町一丁目､山中温泉東町二丁目、山中温泉湯の本､山中温泉冨士見､山中温泉白山、山中温泉西桂木､山中温泉東桂木､山中温泉上野、山中温泉緑ケ丘</t>
    <phoneticPr fontId="2"/>
  </si>
  <si>
    <t>山中温泉こおろぎ、山中温泉南、山中温泉栄、山中温泉河鹿、山中温泉湯の出、山中温泉薬師、山中温泉下谷</t>
    <phoneticPr fontId="2"/>
  </si>
  <si>
    <t>山中温泉菅谷、山中温泉栢野、山中温泉我谷</t>
    <rPh sb="0" eb="1">
      <t>ヤマ</t>
    </rPh>
    <phoneticPr fontId="2"/>
  </si>
  <si>
    <t>山中温泉四十九院、山中温泉中津原、山中温泉滝、山中温泉菅生谷、山中温泉荒谷、山中温泉今立、山中温泉大土、山中温泉杉水、山中温泉西住</t>
    <rPh sb="64" eb="65">
      <t>スミ</t>
    </rPh>
    <phoneticPr fontId="2"/>
  </si>
  <si>
    <t>【旧加賀市・山中町】</t>
    <rPh sb="1" eb="2">
      <t>キュウ</t>
    </rPh>
    <rPh sb="2" eb="5">
      <t>カガシ</t>
    </rPh>
    <rPh sb="6" eb="8">
      <t>ヤマナカ</t>
    </rPh>
    <rPh sb="8" eb="9">
      <t>マチ</t>
    </rPh>
    <phoneticPr fontId="2"/>
  </si>
  <si>
    <t>【旧加賀市・山中町】</t>
    <rPh sb="1" eb="2">
      <t>キュウ</t>
    </rPh>
    <rPh sb="2" eb="4">
      <t>カガ</t>
    </rPh>
    <rPh sb="4" eb="5">
      <t>シ</t>
    </rPh>
    <rPh sb="6" eb="8">
      <t>ヤマナカ</t>
    </rPh>
    <rPh sb="8" eb="9">
      <t>マチ</t>
    </rPh>
    <phoneticPr fontId="2"/>
  </si>
  <si>
    <t>30.3.11</t>
  </si>
  <si>
    <t>4.4.24  (補欠選挙)</t>
    <phoneticPr fontId="2"/>
  </si>
  <si>
    <t>資料：選挙管理委員会</t>
  </si>
  <si>
    <t>※平成14.1.27執行選挙では、得票数22番目の候補者は法定得票数に達しなかったため、当選人となれなかった。</t>
    <rPh sb="1" eb="3">
      <t>ヘイセイ</t>
    </rPh>
    <rPh sb="10" eb="12">
      <t>シッコウ</t>
    </rPh>
    <rPh sb="12" eb="14">
      <t>センキョ</t>
    </rPh>
    <rPh sb="17" eb="20">
      <t>トクヒョウスウ</t>
    </rPh>
    <rPh sb="22" eb="24">
      <t>バンメ</t>
    </rPh>
    <rPh sb="25" eb="28">
      <t>コウホシャ</t>
    </rPh>
    <rPh sb="29" eb="31">
      <t>ホウテイ</t>
    </rPh>
    <rPh sb="31" eb="34">
      <t>トクヒョウスウ</t>
    </rPh>
    <rPh sb="35" eb="36">
      <t>タッ</t>
    </rPh>
    <rPh sb="44" eb="46">
      <t>トウセン</t>
    </rPh>
    <rPh sb="46" eb="47">
      <t>ニン</t>
    </rPh>
    <phoneticPr fontId="2"/>
  </si>
  <si>
    <t>　5</t>
  </si>
  <si>
    <t>5.4.9</t>
    <phoneticPr fontId="2"/>
  </si>
  <si>
    <t>第17章　選挙</t>
    <rPh sb="0" eb="1">
      <t>ダイ</t>
    </rPh>
    <rPh sb="3" eb="4">
      <t>ショウ</t>
    </rPh>
    <rPh sb="5" eb="7">
      <t>センキョ</t>
    </rPh>
    <phoneticPr fontId="2"/>
  </si>
  <si>
    <t>17-02　旧山中町長選挙執行状況</t>
    <phoneticPr fontId="2"/>
  </si>
  <si>
    <t>17-03　加賀市議会議員選挙執行状況</t>
    <rPh sb="6" eb="8">
      <t>カガ</t>
    </rPh>
    <rPh sb="8" eb="9">
      <t>シ</t>
    </rPh>
    <rPh sb="9" eb="11">
      <t>ギカイ</t>
    </rPh>
    <rPh sb="11" eb="13">
      <t>ギイン</t>
    </rPh>
    <rPh sb="13" eb="15">
      <t>センキョ</t>
    </rPh>
    <rPh sb="15" eb="17">
      <t>シッコウ</t>
    </rPh>
    <rPh sb="17" eb="19">
      <t>ジョウキョウ</t>
    </rPh>
    <phoneticPr fontId="2"/>
  </si>
  <si>
    <t>17-06　石川県議会議員選挙執行状況</t>
    <rPh sb="6" eb="8">
      <t>イシカワ</t>
    </rPh>
    <rPh sb="8" eb="9">
      <t>ケン</t>
    </rPh>
    <rPh sb="9" eb="11">
      <t>ギカイ</t>
    </rPh>
    <rPh sb="11" eb="13">
      <t>ギイン</t>
    </rPh>
    <rPh sb="13" eb="15">
      <t>センキョ</t>
    </rPh>
    <rPh sb="15" eb="17">
      <t>シッコウ</t>
    </rPh>
    <rPh sb="17" eb="19">
      <t>ジョウキョウ</t>
    </rPh>
    <phoneticPr fontId="2"/>
  </si>
  <si>
    <t>17-07　衆議院議員選挙執行状況</t>
    <phoneticPr fontId="2"/>
  </si>
  <si>
    <t>17-08　参議院議員選挙執行状況</t>
    <phoneticPr fontId="2"/>
  </si>
  <si>
    <t>17-09　投票区別選挙人名簿登録者数</t>
    <phoneticPr fontId="2"/>
  </si>
  <si>
    <t>17-10　年次別選挙人名簿登録者数</t>
    <phoneticPr fontId="2"/>
  </si>
  <si>
    <t>各年12月1日現在　単位：人</t>
    <rPh sb="0" eb="2">
      <t>カクネン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ヒト</t>
    </rPh>
    <phoneticPr fontId="2"/>
  </si>
  <si>
    <t>-</t>
    <phoneticPr fontId="2"/>
  </si>
  <si>
    <t>51.6.13</t>
    <phoneticPr fontId="2"/>
  </si>
  <si>
    <t>6.10.27</t>
  </si>
  <si>
    <t>　4</t>
  </si>
  <si>
    <t>3.10.3</t>
  </si>
  <si>
    <t>4.3.13</t>
  </si>
  <si>
    <t>4.7.10</t>
  </si>
  <si>
    <t>令和7年12月1日現在　　単位：人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rPh sb="13" eb="15">
      <t>タンイ</t>
    </rPh>
    <rPh sb="16" eb="17">
      <t>ヒト</t>
    </rPh>
    <phoneticPr fontId="2"/>
  </si>
  <si>
    <t>令和3年</t>
    <rPh sb="0" eb="2">
      <t>レイワ</t>
    </rPh>
    <rPh sb="3" eb="4">
      <t>ネン</t>
    </rPh>
    <phoneticPr fontId="2"/>
  </si>
  <si>
    <t>　6</t>
  </si>
  <si>
    <t>　7</t>
    <phoneticPr fontId="2"/>
  </si>
  <si>
    <t>7.10.5</t>
  </si>
  <si>
    <t>8.2.8</t>
  </si>
  <si>
    <t>7.7.20</t>
  </si>
  <si>
    <t>8.3.8</t>
    <phoneticPr fontId="2"/>
  </si>
  <si>
    <t>資料：選挙管理委員会</t>
    <phoneticPr fontId="2"/>
  </si>
  <si>
    <t>62.4.21</t>
    <phoneticPr fontId="2"/>
  </si>
  <si>
    <t>31.3.15</t>
    <phoneticPr fontId="2"/>
  </si>
  <si>
    <t>-</t>
    <phoneticPr fontId="2"/>
  </si>
  <si>
    <t>(4選挙区)</t>
    <rPh sb="2" eb="5">
      <t>センキョク</t>
    </rPh>
    <phoneticPr fontId="2"/>
  </si>
  <si>
    <t>(大選挙区制)</t>
    <rPh sb="1" eb="6">
      <t>ダイセンキョクセイ</t>
    </rPh>
    <phoneticPr fontId="2"/>
  </si>
  <si>
    <t>※昭和31年無投票選挙区２</t>
    <rPh sb="1" eb="3">
      <t>ショウワ</t>
    </rPh>
    <rPh sb="5" eb="6">
      <t>ネン</t>
    </rPh>
    <rPh sb="6" eb="9">
      <t>ムトウヒョウ</t>
    </rPh>
    <rPh sb="9" eb="12">
      <t>センキョク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</si>
</sst>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0_);[Red]\(0.00\)"/>
    <numFmt numFmtId="178" formatCode="#,##0;[Red]#,##0"/>
    <numFmt numFmtId="179" formatCode="#,##0.0;[Red]#,##0.0"/>
    <numFmt numFmtId="180" formatCode="#,##0.0;[Red]\-#,##0.0"/>
    <numFmt numFmtId="181" formatCode="0_);[Red]\(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5"/>
      <name val="ＭＳ Ｐゴシック"/>
      <family val="3"/>
      <charset val="128"/>
    </font>
    <font>
      <u/>
      <sz val="15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36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righ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0" fontId="5" fillId="0" borderId="1" xfId="3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0" xfId="2" applyFont="1" applyBorder="1" applyAlignment="1">
      <alignment horizontal="right" vertical="center"/>
    </xf>
    <xf numFmtId="0" fontId="5" fillId="0" borderId="0" xfId="2" applyFont="1" applyBorder="1" applyAlignment="1">
      <alignment horizontal="distributed" vertical="center"/>
    </xf>
    <xf numFmtId="0" fontId="5" fillId="0" borderId="0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5" fillId="0" borderId="3" xfId="2" applyFont="1" applyBorder="1" applyAlignment="1">
      <alignment horizontal="distributed" vertical="center"/>
    </xf>
    <xf numFmtId="176" fontId="7" fillId="0" borderId="0" xfId="3" applyNumberFormat="1" applyFont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5" fillId="0" borderId="7" xfId="2" applyFont="1" applyBorder="1" applyAlignment="1">
      <alignment vertical="center"/>
    </xf>
    <xf numFmtId="0" fontId="8" fillId="0" borderId="8" xfId="2" applyFont="1" applyBorder="1" applyAlignment="1">
      <alignment horizontal="distributed" vertical="center"/>
    </xf>
    <xf numFmtId="0" fontId="4" fillId="0" borderId="0" xfId="3" applyFont="1" applyBorder="1" applyAlignment="1">
      <alignment vertical="center"/>
    </xf>
    <xf numFmtId="0" fontId="7" fillId="0" borderId="7" xfId="3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7" xfId="3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10" xfId="2" applyFont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0" xfId="2" applyFont="1" applyFill="1" applyAlignment="1">
      <alignment vertical="center"/>
    </xf>
    <xf numFmtId="0" fontId="5" fillId="0" borderId="0" xfId="3" applyFont="1" applyBorder="1" applyAlignment="1">
      <alignment vertical="center"/>
    </xf>
    <xf numFmtId="0" fontId="5" fillId="0" borderId="5" xfId="3" applyFont="1" applyBorder="1" applyAlignment="1">
      <alignment horizontal="left" vertical="center"/>
    </xf>
    <xf numFmtId="0" fontId="5" fillId="0" borderId="3" xfId="3" applyFont="1" applyBorder="1" applyAlignment="1">
      <alignment vertical="center"/>
    </xf>
    <xf numFmtId="0" fontId="5" fillId="0" borderId="6" xfId="3" applyFont="1" applyBorder="1" applyAlignment="1">
      <alignment horizontal="left" vertical="center"/>
    </xf>
    <xf numFmtId="0" fontId="5" fillId="0" borderId="0" xfId="3" applyFont="1" applyBorder="1" applyAlignment="1">
      <alignment horizontal="right" vertical="center"/>
    </xf>
    <xf numFmtId="0" fontId="5" fillId="0" borderId="0" xfId="3" applyFont="1" applyFill="1" applyAlignment="1">
      <alignment vertical="center"/>
    </xf>
    <xf numFmtId="0" fontId="5" fillId="3" borderId="3" xfId="2" applyFont="1" applyFill="1" applyBorder="1" applyAlignment="1">
      <alignment vertical="center"/>
    </xf>
    <xf numFmtId="0" fontId="5" fillId="3" borderId="6" xfId="2" applyFont="1" applyFill="1" applyBorder="1" applyAlignment="1">
      <alignment horizontal="left" vertical="center"/>
    </xf>
    <xf numFmtId="0" fontId="5" fillId="3" borderId="0" xfId="2" applyFont="1" applyFill="1" applyBorder="1" applyAlignment="1">
      <alignment vertical="center"/>
    </xf>
    <xf numFmtId="0" fontId="5" fillId="3" borderId="0" xfId="2" applyFont="1" applyFill="1" applyBorder="1" applyAlignment="1">
      <alignment horizontal="left" vertical="center"/>
    </xf>
    <xf numFmtId="0" fontId="5" fillId="3" borderId="0" xfId="2" applyFont="1" applyFill="1" applyBorder="1" applyAlignment="1">
      <alignment horizontal="right" vertical="center"/>
    </xf>
    <xf numFmtId="0" fontId="5" fillId="3" borderId="5" xfId="2" applyFont="1" applyFill="1" applyBorder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3" xfId="0" applyFont="1" applyFill="1" applyBorder="1" applyAlignment="1">
      <alignment horizontal="right" vertical="center"/>
    </xf>
    <xf numFmtId="0" fontId="7" fillId="3" borderId="0" xfId="1" applyFont="1" applyFill="1" applyAlignment="1">
      <alignment vertical="center"/>
    </xf>
    <xf numFmtId="0" fontId="7" fillId="3" borderId="3" xfId="1" applyFont="1" applyFill="1" applyBorder="1" applyAlignment="1">
      <alignment horizontal="right" vertical="center"/>
    </xf>
    <xf numFmtId="0" fontId="7" fillId="3" borderId="7" xfId="1" applyFont="1" applyFill="1" applyBorder="1" applyAlignment="1">
      <alignment horizontal="right" vertical="center"/>
    </xf>
    <xf numFmtId="0" fontId="3" fillId="3" borderId="0" xfId="1" applyFont="1" applyFill="1" applyAlignment="1">
      <alignment vertical="center"/>
    </xf>
    <xf numFmtId="0" fontId="8" fillId="0" borderId="5" xfId="2" applyFont="1" applyBorder="1" applyAlignment="1">
      <alignment horizontal="distributed" vertical="center"/>
    </xf>
    <xf numFmtId="0" fontId="5" fillId="3" borderId="6" xfId="3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3" borderId="0" xfId="3" applyFont="1" applyFill="1" applyBorder="1" applyAlignment="1">
      <alignment vertical="center"/>
    </xf>
    <xf numFmtId="0" fontId="5" fillId="3" borderId="5" xfId="3" applyFont="1" applyFill="1" applyBorder="1" applyAlignment="1">
      <alignment horizontal="left" vertical="center"/>
    </xf>
    <xf numFmtId="0" fontId="4" fillId="0" borderId="0" xfId="2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5" fillId="3" borderId="0" xfId="3" applyFont="1" applyFill="1" applyBorder="1" applyAlignment="1">
      <alignment horizontal="left" vertical="center"/>
    </xf>
    <xf numFmtId="0" fontId="5" fillId="3" borderId="3" xfId="2" applyFont="1" applyFill="1" applyBorder="1" applyAlignment="1">
      <alignment horizontal="left" vertical="center"/>
    </xf>
    <xf numFmtId="0" fontId="5" fillId="0" borderId="0" xfId="3" applyFont="1" applyBorder="1" applyAlignment="1">
      <alignment horizontal="left" vertical="center"/>
    </xf>
    <xf numFmtId="0" fontId="5" fillId="0" borderId="3" xfId="3" applyFont="1" applyBorder="1" applyAlignment="1">
      <alignment horizontal="left" vertical="center"/>
    </xf>
    <xf numFmtId="49" fontId="5" fillId="3" borderId="3" xfId="1" applyNumberFormat="1" applyFont="1" applyFill="1" applyBorder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5" fillId="3" borderId="13" xfId="1" applyFont="1" applyFill="1" applyBorder="1" applyAlignment="1">
      <alignment horizontal="center" vertical="center" justifyLastLine="1"/>
    </xf>
    <xf numFmtId="0" fontId="5" fillId="3" borderId="15" xfId="1" applyFont="1" applyFill="1" applyBorder="1" applyAlignment="1">
      <alignment horizontal="center" vertical="center" justifyLastLine="1"/>
    </xf>
    <xf numFmtId="49" fontId="5" fillId="3" borderId="0" xfId="1" applyNumberFormat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 justifyLastLine="1"/>
    </xf>
    <xf numFmtId="0" fontId="8" fillId="0" borderId="0" xfId="2" applyFont="1" applyBorder="1" applyAlignment="1">
      <alignment vertical="center"/>
    </xf>
    <xf numFmtId="0" fontId="8" fillId="0" borderId="3" xfId="0" applyFont="1" applyFill="1" applyBorder="1" applyAlignment="1">
      <alignment horizontal="right" vertical="center"/>
    </xf>
    <xf numFmtId="0" fontId="5" fillId="3" borderId="7" xfId="2" applyFont="1" applyFill="1" applyBorder="1" applyAlignment="1">
      <alignment vertical="center"/>
    </xf>
    <xf numFmtId="0" fontId="5" fillId="3" borderId="7" xfId="2" applyFont="1" applyFill="1" applyBorder="1" applyAlignment="1">
      <alignment horizontal="left" vertical="center"/>
    </xf>
    <xf numFmtId="0" fontId="5" fillId="3" borderId="8" xfId="2" applyFont="1" applyFill="1" applyBorder="1" applyAlignment="1">
      <alignment horizontal="left" vertical="center"/>
    </xf>
    <xf numFmtId="49" fontId="5" fillId="3" borderId="5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8" fontId="5" fillId="0" borderId="0" xfId="0" applyNumberFormat="1" applyFont="1" applyBorder="1" applyAlignment="1">
      <alignment horizontal="right" vertical="center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4" borderId="0" xfId="0" applyNumberFormat="1" applyFont="1" applyFill="1" applyBorder="1" applyAlignment="1">
      <alignment vertical="center"/>
    </xf>
    <xf numFmtId="178" fontId="5" fillId="0" borderId="0" xfId="0" applyNumberFormat="1" applyFont="1" applyBorder="1" applyAlignment="1">
      <alignment horizontal="distributed" vertical="center" justifyLastLine="1"/>
    </xf>
    <xf numFmtId="178" fontId="5" fillId="2" borderId="0" xfId="0" applyNumberFormat="1" applyFont="1" applyFill="1" applyBorder="1" applyAlignment="1">
      <alignment vertical="center"/>
    </xf>
    <xf numFmtId="178" fontId="5" fillId="2" borderId="3" xfId="0" applyNumberFormat="1" applyFont="1" applyFill="1" applyBorder="1" applyAlignment="1">
      <alignment vertical="center"/>
    </xf>
    <xf numFmtId="0" fontId="7" fillId="0" borderId="7" xfId="2" applyFont="1" applyBorder="1" applyAlignment="1">
      <alignment vertical="center"/>
    </xf>
    <xf numFmtId="178" fontId="5" fillId="2" borderId="0" xfId="0" applyNumberFormat="1" applyFont="1" applyFill="1" applyBorder="1" applyAlignment="1">
      <alignment horizontal="right" vertical="center"/>
    </xf>
    <xf numFmtId="178" fontId="5" fillId="0" borderId="7" xfId="0" applyNumberFormat="1" applyFont="1" applyBorder="1" applyAlignment="1">
      <alignment horizontal="distributed" vertical="center" justifyLastLine="1"/>
    </xf>
    <xf numFmtId="178" fontId="5" fillId="2" borderId="3" xfId="0" applyNumberFormat="1" applyFont="1" applyFill="1" applyBorder="1" applyAlignment="1">
      <alignment horizontal="right" vertical="center"/>
    </xf>
    <xf numFmtId="178" fontId="5" fillId="0" borderId="9" xfId="2" applyNumberFormat="1" applyFont="1" applyBorder="1" applyAlignment="1">
      <alignment horizontal="distributed" vertical="center" justifyLastLine="1"/>
    </xf>
    <xf numFmtId="178" fontId="5" fillId="0" borderId="0" xfId="2" applyNumberFormat="1" applyFont="1" applyBorder="1" applyAlignment="1">
      <alignment horizontal="distributed" vertical="center" justifyLastLine="1"/>
    </xf>
    <xf numFmtId="178" fontId="5" fillId="0" borderId="0" xfId="2" applyNumberFormat="1" applyFont="1" applyBorder="1" applyAlignment="1">
      <alignment horizontal="right" vertical="center"/>
    </xf>
    <xf numFmtId="178" fontId="5" fillId="2" borderId="0" xfId="2" applyNumberFormat="1" applyFont="1" applyFill="1" applyBorder="1" applyAlignment="1">
      <alignment horizontal="right" vertical="center"/>
    </xf>
    <xf numFmtId="178" fontId="5" fillId="2" borderId="3" xfId="2" applyNumberFormat="1" applyFont="1" applyFill="1" applyBorder="1" applyAlignment="1">
      <alignment horizontal="right" vertical="center"/>
    </xf>
    <xf numFmtId="178" fontId="5" fillId="3" borderId="0" xfId="2" applyNumberFormat="1" applyFont="1" applyFill="1" applyBorder="1" applyAlignment="1">
      <alignment horizontal="right" vertical="center"/>
    </xf>
    <xf numFmtId="178" fontId="5" fillId="3" borderId="3" xfId="2" applyNumberFormat="1" applyFont="1" applyFill="1" applyBorder="1" applyAlignment="1">
      <alignment horizontal="right" vertical="center"/>
    </xf>
    <xf numFmtId="178" fontId="5" fillId="0" borderId="7" xfId="2" applyNumberFormat="1" applyFont="1" applyBorder="1" applyAlignment="1">
      <alignment horizontal="right" vertical="center"/>
    </xf>
    <xf numFmtId="178" fontId="5" fillId="3" borderId="0" xfId="2" applyNumberFormat="1" applyFont="1" applyFill="1" applyBorder="1" applyAlignment="1">
      <alignment horizontal="center" vertical="center"/>
    </xf>
    <xf numFmtId="178" fontId="5" fillId="0" borderId="3" xfId="2" applyNumberFormat="1" applyFont="1" applyBorder="1" applyAlignment="1">
      <alignment horizontal="right" vertical="center"/>
    </xf>
    <xf numFmtId="178" fontId="5" fillId="0" borderId="0" xfId="3" applyNumberFormat="1" applyFont="1" applyBorder="1" applyAlignment="1">
      <alignment horizontal="right" vertical="center"/>
    </xf>
    <xf numFmtId="178" fontId="5" fillId="3" borderId="0" xfId="3" applyNumberFormat="1" applyFont="1" applyFill="1" applyBorder="1" applyAlignment="1">
      <alignment horizontal="right" vertical="center"/>
    </xf>
    <xf numFmtId="178" fontId="5" fillId="3" borderId="3" xfId="3" applyNumberFormat="1" applyFont="1" applyFill="1" applyBorder="1" applyAlignment="1">
      <alignment horizontal="right" vertical="center"/>
    </xf>
    <xf numFmtId="178" fontId="5" fillId="0" borderId="0" xfId="3" applyNumberFormat="1" applyFont="1" applyAlignment="1">
      <alignment vertical="center"/>
    </xf>
    <xf numFmtId="178" fontId="5" fillId="0" borderId="3" xfId="3" applyNumberFormat="1" applyFont="1" applyBorder="1" applyAlignment="1">
      <alignment horizontal="right" vertical="center"/>
    </xf>
    <xf numFmtId="178" fontId="10" fillId="3" borderId="0" xfId="3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178" fontId="5" fillId="3" borderId="4" xfId="1" applyNumberFormat="1" applyFont="1" applyFill="1" applyBorder="1" applyAlignment="1">
      <alignment vertical="center"/>
    </xf>
    <xf numFmtId="0" fontId="5" fillId="0" borderId="2" xfId="3" applyFont="1" applyBorder="1" applyAlignment="1">
      <alignment horizontal="distributed" vertical="center" justifyLastLine="1"/>
    </xf>
    <xf numFmtId="0" fontId="5" fillId="3" borderId="0" xfId="3" applyFont="1" applyFill="1" applyAlignment="1">
      <alignment vertical="center"/>
    </xf>
    <xf numFmtId="0" fontId="7" fillId="3" borderId="0" xfId="3" applyFont="1" applyFill="1" applyAlignment="1">
      <alignment vertical="center"/>
    </xf>
    <xf numFmtId="0" fontId="7" fillId="3" borderId="0" xfId="3" applyFont="1" applyFill="1" applyAlignment="1">
      <alignment horizontal="right" vertical="center"/>
    </xf>
    <xf numFmtId="0" fontId="5" fillId="3" borderId="1" xfId="3" applyFont="1" applyFill="1" applyBorder="1" applyAlignment="1">
      <alignment horizontal="distributed" vertical="center" justifyLastLine="1"/>
    </xf>
    <xf numFmtId="178" fontId="8" fillId="3" borderId="7" xfId="0" applyNumberFormat="1" applyFont="1" applyFill="1" applyBorder="1" applyAlignment="1">
      <alignment horizontal="right" vertical="center"/>
    </xf>
    <xf numFmtId="178" fontId="5" fillId="3" borderId="7" xfId="0" applyNumberFormat="1" applyFont="1" applyFill="1" applyBorder="1" applyAlignment="1">
      <alignment horizontal="right" vertical="center"/>
    </xf>
    <xf numFmtId="0" fontId="5" fillId="3" borderId="0" xfId="3" applyFont="1" applyFill="1" applyBorder="1" applyAlignment="1">
      <alignment horizontal="right" vertical="center"/>
    </xf>
    <xf numFmtId="0" fontId="8" fillId="3" borderId="5" xfId="0" applyFont="1" applyFill="1" applyBorder="1" applyAlignment="1">
      <alignment vertical="center"/>
    </xf>
    <xf numFmtId="0" fontId="7" fillId="3" borderId="7" xfId="3" applyFont="1" applyFill="1" applyBorder="1" applyAlignment="1">
      <alignment vertical="center"/>
    </xf>
    <xf numFmtId="0" fontId="7" fillId="3" borderId="7" xfId="3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3" applyFont="1" applyBorder="1" applyAlignment="1">
      <alignment vertical="center"/>
    </xf>
    <xf numFmtId="178" fontId="5" fillId="0" borderId="0" xfId="3" applyNumberFormat="1" applyFont="1" applyBorder="1" applyAlignment="1">
      <alignment vertical="center"/>
    </xf>
    <xf numFmtId="0" fontId="7" fillId="3" borderId="0" xfId="3" applyFont="1" applyFill="1" applyBorder="1" applyAlignment="1">
      <alignment vertical="center"/>
    </xf>
    <xf numFmtId="0" fontId="5" fillId="0" borderId="28" xfId="2" applyFont="1" applyBorder="1" applyAlignment="1">
      <alignment horizontal="distributed" vertical="center" justifyLastLine="1"/>
    </xf>
    <xf numFmtId="0" fontId="5" fillId="0" borderId="27" xfId="2" applyFont="1" applyBorder="1" applyAlignment="1">
      <alignment horizontal="distributed" vertical="center" justifyLastLine="1"/>
    </xf>
    <xf numFmtId="0" fontId="5" fillId="3" borderId="28" xfId="3" applyFont="1" applyFill="1" applyBorder="1" applyAlignment="1">
      <alignment horizontal="distributed" vertical="center" justifyLastLine="1"/>
    </xf>
    <xf numFmtId="0" fontId="5" fillId="3" borderId="27" xfId="3" applyFont="1" applyFill="1" applyBorder="1" applyAlignment="1">
      <alignment horizontal="distributed" vertical="center" justifyLastLine="1"/>
    </xf>
    <xf numFmtId="0" fontId="5" fillId="3" borderId="1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2" xfId="2" applyFont="1" applyBorder="1" applyAlignment="1">
      <alignment horizontal="distributed" vertical="center" justifyLastLine="1"/>
    </xf>
    <xf numFmtId="0" fontId="5" fillId="0" borderId="16" xfId="2" applyFont="1" applyBorder="1" applyAlignment="1">
      <alignment horizontal="distributed" vertical="center" justifyLastLine="1"/>
    </xf>
    <xf numFmtId="0" fontId="5" fillId="0" borderId="1" xfId="2" applyFont="1" applyBorder="1" applyAlignment="1">
      <alignment horizontal="distributed" vertical="center" justifyLastLine="1"/>
    </xf>
    <xf numFmtId="0" fontId="5" fillId="3" borderId="2" xfId="3" applyFont="1" applyFill="1" applyBorder="1" applyAlignment="1">
      <alignment horizontal="distributed" vertical="center" justifyLastLine="1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2" xfId="2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" xfId="2" applyFont="1" applyBorder="1" applyAlignment="1">
      <alignment horizontal="distributed" vertical="center" justifyLastLine="1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4" applyFont="1"/>
    <xf numFmtId="178" fontId="5" fillId="0" borderId="0" xfId="2" applyNumberFormat="1" applyFont="1" applyFill="1" applyBorder="1" applyAlignment="1">
      <alignment horizontal="right" vertical="center"/>
    </xf>
    <xf numFmtId="178" fontId="5" fillId="0" borderId="0" xfId="3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vertical="center"/>
    </xf>
    <xf numFmtId="179" fontId="5" fillId="4" borderId="0" xfId="0" applyNumberFormat="1" applyFont="1" applyFill="1" applyBorder="1" applyAlignment="1">
      <alignment vertical="center"/>
    </xf>
    <xf numFmtId="179" fontId="5" fillId="0" borderId="0" xfId="0" applyNumberFormat="1" applyFont="1" applyBorder="1" applyAlignment="1">
      <alignment horizontal="distributed" vertical="center" justifyLastLine="1"/>
    </xf>
    <xf numFmtId="179" fontId="5" fillId="0" borderId="0" xfId="0" applyNumberFormat="1" applyFont="1" applyBorder="1" applyAlignment="1">
      <alignment horizontal="right" vertical="center"/>
    </xf>
    <xf numFmtId="179" fontId="5" fillId="2" borderId="0" xfId="0" applyNumberFormat="1" applyFont="1" applyFill="1" applyBorder="1" applyAlignment="1">
      <alignment vertical="center"/>
    </xf>
    <xf numFmtId="180" fontId="5" fillId="0" borderId="0" xfId="5" applyNumberFormat="1" applyFont="1" applyBorder="1" applyAlignment="1">
      <alignment horizontal="right" vertical="center"/>
    </xf>
    <xf numFmtId="180" fontId="5" fillId="2" borderId="0" xfId="5" applyNumberFormat="1" applyFont="1" applyFill="1" applyBorder="1" applyAlignment="1">
      <alignment vertical="center"/>
    </xf>
    <xf numFmtId="179" fontId="5" fillId="2" borderId="0" xfId="0" applyNumberFormat="1" applyFont="1" applyFill="1" applyBorder="1" applyAlignment="1">
      <alignment horizontal="right" vertical="center"/>
    </xf>
    <xf numFmtId="179" fontId="5" fillId="0" borderId="7" xfId="0" applyNumberFormat="1" applyFont="1" applyBorder="1" applyAlignment="1">
      <alignment horizontal="distributed" vertical="center" justifyLastLine="1"/>
    </xf>
    <xf numFmtId="179" fontId="5" fillId="0" borderId="0" xfId="2" applyNumberFormat="1" applyFont="1" applyBorder="1" applyAlignment="1">
      <alignment horizontal="right" vertical="center"/>
    </xf>
    <xf numFmtId="179" fontId="5" fillId="2" borderId="0" xfId="2" applyNumberFormat="1" applyFont="1" applyFill="1" applyBorder="1" applyAlignment="1">
      <alignment horizontal="right" vertical="center"/>
    </xf>
    <xf numFmtId="179" fontId="5" fillId="3" borderId="0" xfId="2" applyNumberFormat="1" applyFont="1" applyFill="1" applyBorder="1" applyAlignment="1">
      <alignment horizontal="right" vertical="center"/>
    </xf>
    <xf numFmtId="179" fontId="5" fillId="3" borderId="3" xfId="2" applyNumberFormat="1" applyFont="1" applyFill="1" applyBorder="1" applyAlignment="1">
      <alignment horizontal="right" vertical="center"/>
    </xf>
    <xf numFmtId="179" fontId="5" fillId="0" borderId="3" xfId="2" applyNumberFormat="1" applyFont="1" applyBorder="1" applyAlignment="1">
      <alignment horizontal="right" vertical="center"/>
    </xf>
    <xf numFmtId="179" fontId="5" fillId="0" borderId="0" xfId="3" applyNumberFormat="1" applyFont="1" applyBorder="1" applyAlignment="1">
      <alignment horizontal="right" vertical="center"/>
    </xf>
    <xf numFmtId="179" fontId="5" fillId="3" borderId="0" xfId="3" applyNumberFormat="1" applyFont="1" applyFill="1" applyBorder="1" applyAlignment="1">
      <alignment horizontal="right" vertical="center"/>
    </xf>
    <xf numFmtId="179" fontId="5" fillId="3" borderId="3" xfId="3" applyNumberFormat="1" applyFont="1" applyFill="1" applyBorder="1" applyAlignment="1">
      <alignment horizontal="right" vertical="center"/>
    </xf>
    <xf numFmtId="179" fontId="5" fillId="0" borderId="3" xfId="3" applyNumberFormat="1" applyFont="1" applyBorder="1" applyAlignment="1">
      <alignment horizontal="right" vertical="center"/>
    </xf>
    <xf numFmtId="179" fontId="10" fillId="3" borderId="0" xfId="3" applyNumberFormat="1" applyFont="1" applyFill="1" applyBorder="1" applyAlignment="1">
      <alignment horizontal="right" vertical="center"/>
    </xf>
    <xf numFmtId="178" fontId="9" fillId="0" borderId="0" xfId="0" applyNumberFormat="1" applyFont="1" applyBorder="1" applyAlignment="1">
      <alignment horizontal="right" vertical="center"/>
    </xf>
    <xf numFmtId="178" fontId="9" fillId="0" borderId="0" xfId="0" applyNumberFormat="1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79" fontId="9" fillId="0" borderId="0" xfId="0" applyNumberFormat="1" applyFont="1" applyBorder="1" applyAlignment="1">
      <alignment horizontal="right" vertical="center"/>
    </xf>
    <xf numFmtId="178" fontId="9" fillId="0" borderId="4" xfId="0" applyNumberFormat="1" applyFont="1" applyBorder="1" applyAlignment="1">
      <alignment horizontal="right" vertical="center"/>
    </xf>
    <xf numFmtId="178" fontId="9" fillId="0" borderId="4" xfId="0" applyNumberFormat="1" applyFont="1" applyFill="1" applyBorder="1" applyAlignment="1">
      <alignment horizontal="right" vertical="center"/>
    </xf>
    <xf numFmtId="178" fontId="9" fillId="0" borderId="11" xfId="0" applyNumberFormat="1" applyFont="1" applyBorder="1" applyAlignment="1">
      <alignment horizontal="distributed" vertical="center" justifyLastLine="1"/>
    </xf>
    <xf numFmtId="178" fontId="9" fillId="0" borderId="7" xfId="0" applyNumberFormat="1" applyFont="1" applyBorder="1" applyAlignment="1">
      <alignment horizontal="distributed" vertical="center" justifyLastLine="1"/>
    </xf>
    <xf numFmtId="179" fontId="9" fillId="0" borderId="7" xfId="0" applyNumberFormat="1" applyFont="1" applyBorder="1" applyAlignment="1">
      <alignment horizontal="distributed" vertical="center" justifyLastLine="1"/>
    </xf>
    <xf numFmtId="178" fontId="9" fillId="2" borderId="3" xfId="0" applyNumberFormat="1" applyFont="1" applyFill="1" applyBorder="1" applyAlignment="1">
      <alignment horizontal="right" vertical="center"/>
    </xf>
    <xf numFmtId="178" fontId="9" fillId="0" borderId="4" xfId="2" quotePrefix="1" applyNumberFormat="1" applyFont="1" applyBorder="1" applyAlignment="1">
      <alignment horizontal="right" vertical="center"/>
    </xf>
    <xf numFmtId="178" fontId="9" fillId="0" borderId="0" xfId="2" quotePrefix="1" applyNumberFormat="1" applyFont="1" applyBorder="1" applyAlignment="1">
      <alignment horizontal="right" vertical="center"/>
    </xf>
    <xf numFmtId="178" fontId="9" fillId="0" borderId="4" xfId="2" applyNumberFormat="1" applyFont="1" applyBorder="1" applyAlignment="1">
      <alignment horizontal="right" vertical="center"/>
    </xf>
    <xf numFmtId="178" fontId="9" fillId="0" borderId="0" xfId="2" applyNumberFormat="1" applyFont="1" applyBorder="1" applyAlignment="1">
      <alignment horizontal="right" vertical="center"/>
    </xf>
    <xf numFmtId="179" fontId="9" fillId="0" borderId="0" xfId="2" applyNumberFormat="1" applyFont="1" applyBorder="1" applyAlignment="1">
      <alignment horizontal="right" vertical="center"/>
    </xf>
    <xf numFmtId="178" fontId="9" fillId="3" borderId="0" xfId="2" applyNumberFormat="1" applyFont="1" applyFill="1" applyBorder="1" applyAlignment="1">
      <alignment horizontal="right" vertical="center"/>
    </xf>
    <xf numFmtId="178" fontId="9" fillId="3" borderId="3" xfId="2" applyNumberFormat="1" applyFont="1" applyFill="1" applyBorder="1" applyAlignment="1">
      <alignment horizontal="right" vertical="center"/>
    </xf>
    <xf numFmtId="178" fontId="9" fillId="3" borderId="4" xfId="2" applyNumberFormat="1" applyFont="1" applyFill="1" applyBorder="1" applyAlignment="1">
      <alignment horizontal="right" vertical="center"/>
    </xf>
    <xf numFmtId="178" fontId="9" fillId="3" borderId="0" xfId="2" quotePrefix="1" applyNumberFormat="1" applyFont="1" applyFill="1" applyBorder="1" applyAlignment="1">
      <alignment horizontal="right" vertical="center"/>
    </xf>
    <xf numFmtId="179" fontId="9" fillId="3" borderId="0" xfId="2" applyNumberFormat="1" applyFont="1" applyFill="1" applyBorder="1" applyAlignment="1">
      <alignment horizontal="right" vertical="center"/>
    </xf>
    <xf numFmtId="179" fontId="9" fillId="3" borderId="3" xfId="2" applyNumberFormat="1" applyFont="1" applyFill="1" applyBorder="1" applyAlignment="1">
      <alignment horizontal="right" vertical="center"/>
    </xf>
    <xf numFmtId="179" fontId="9" fillId="2" borderId="0" xfId="2" applyNumberFormat="1" applyFont="1" applyFill="1" applyBorder="1" applyAlignment="1">
      <alignment horizontal="right" vertical="center"/>
    </xf>
    <xf numFmtId="178" fontId="9" fillId="3" borderId="14" xfId="2" applyNumberFormat="1" applyFont="1" applyFill="1" applyBorder="1" applyAlignment="1">
      <alignment horizontal="right" vertical="center"/>
    </xf>
    <xf numFmtId="179" fontId="9" fillId="3" borderId="0" xfId="2" quotePrefix="1" applyNumberFormat="1" applyFont="1" applyFill="1" applyBorder="1" applyAlignment="1">
      <alignment horizontal="right" vertical="center"/>
    </xf>
    <xf numFmtId="178" fontId="9" fillId="0" borderId="3" xfId="2" applyNumberFormat="1" applyFont="1" applyBorder="1" applyAlignment="1">
      <alignment horizontal="right" vertical="center"/>
    </xf>
    <xf numFmtId="179" fontId="9" fillId="0" borderId="3" xfId="2" applyNumberFormat="1" applyFont="1" applyBorder="1" applyAlignment="1">
      <alignment horizontal="right" vertical="center"/>
    </xf>
    <xf numFmtId="178" fontId="9" fillId="0" borderId="0" xfId="3" applyNumberFormat="1" applyFont="1" applyBorder="1" applyAlignment="1">
      <alignment horizontal="right" vertical="center"/>
    </xf>
    <xf numFmtId="178" fontId="9" fillId="3" borderId="0" xfId="3" applyNumberFormat="1" applyFont="1" applyFill="1" applyBorder="1" applyAlignment="1">
      <alignment horizontal="right" vertical="center"/>
    </xf>
    <xf numFmtId="178" fontId="9" fillId="3" borderId="3" xfId="3" applyNumberFormat="1" applyFont="1" applyFill="1" applyBorder="1" applyAlignment="1">
      <alignment horizontal="right" vertical="center"/>
    </xf>
    <xf numFmtId="179" fontId="9" fillId="0" borderId="0" xfId="3" applyNumberFormat="1" applyFont="1" applyBorder="1" applyAlignment="1">
      <alignment horizontal="right" vertical="center"/>
    </xf>
    <xf numFmtId="179" fontId="9" fillId="3" borderId="0" xfId="3" applyNumberFormat="1" applyFont="1" applyFill="1" applyBorder="1" applyAlignment="1">
      <alignment horizontal="right" vertical="center"/>
    </xf>
    <xf numFmtId="179" fontId="9" fillId="3" borderId="3" xfId="3" applyNumberFormat="1" applyFont="1" applyFill="1" applyBorder="1" applyAlignment="1">
      <alignment horizontal="right" vertical="center"/>
    </xf>
    <xf numFmtId="178" fontId="9" fillId="0" borderId="0" xfId="3" applyNumberFormat="1" applyFont="1" applyAlignment="1">
      <alignment vertical="center"/>
    </xf>
    <xf numFmtId="178" fontId="9" fillId="0" borderId="3" xfId="3" applyNumberFormat="1" applyFont="1" applyBorder="1" applyAlignment="1">
      <alignment horizontal="right" vertical="center"/>
    </xf>
    <xf numFmtId="179" fontId="9" fillId="0" borderId="3" xfId="3" applyNumberFormat="1" applyFont="1" applyBorder="1" applyAlignment="1">
      <alignment horizontal="right" vertical="center"/>
    </xf>
    <xf numFmtId="178" fontId="7" fillId="3" borderId="7" xfId="0" applyNumberFormat="1" applyFont="1" applyFill="1" applyBorder="1" applyAlignment="1">
      <alignment vertical="center"/>
    </xf>
    <xf numFmtId="178" fontId="7" fillId="3" borderId="7" xfId="0" applyNumberFormat="1" applyFont="1" applyFill="1" applyBorder="1" applyAlignment="1">
      <alignment horizontal="right" vertical="center"/>
    </xf>
    <xf numFmtId="178" fontId="14" fillId="3" borderId="0" xfId="3" applyNumberFormat="1" applyFont="1" applyFill="1" applyBorder="1" applyAlignment="1">
      <alignment horizontal="right" vertical="center"/>
    </xf>
    <xf numFmtId="178" fontId="14" fillId="3" borderId="4" xfId="3" applyNumberFormat="1" applyFont="1" applyFill="1" applyBorder="1" applyAlignment="1">
      <alignment horizontal="right" vertical="center"/>
    </xf>
    <xf numFmtId="179" fontId="14" fillId="3" borderId="0" xfId="3" applyNumberFormat="1" applyFont="1" applyFill="1" applyBorder="1" applyAlignment="1">
      <alignment horizontal="right" vertical="center"/>
    </xf>
    <xf numFmtId="178" fontId="9" fillId="3" borderId="0" xfId="1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0" fontId="8" fillId="3" borderId="0" xfId="2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178" fontId="5" fillId="0" borderId="14" xfId="0" applyNumberFormat="1" applyFont="1" applyFill="1" applyBorder="1" applyAlignment="1">
      <alignment vertical="center"/>
    </xf>
    <xf numFmtId="178" fontId="5" fillId="0" borderId="3" xfId="0" applyNumberFormat="1" applyFont="1" applyFill="1" applyBorder="1" applyAlignment="1">
      <alignment vertical="center"/>
    </xf>
    <xf numFmtId="179" fontId="5" fillId="0" borderId="3" xfId="0" applyNumberFormat="1" applyFont="1" applyFill="1" applyBorder="1" applyAlignment="1">
      <alignment vertical="center"/>
    </xf>
    <xf numFmtId="178" fontId="9" fillId="0" borderId="14" xfId="0" applyNumberFormat="1" applyFont="1" applyFill="1" applyBorder="1" applyAlignment="1">
      <alignment vertical="center"/>
    </xf>
    <xf numFmtId="178" fontId="9" fillId="0" borderId="3" xfId="0" applyNumberFormat="1" applyFont="1" applyFill="1" applyBorder="1" applyAlignment="1">
      <alignment vertical="center"/>
    </xf>
    <xf numFmtId="179" fontId="9" fillId="0" borderId="3" xfId="0" applyNumberFormat="1" applyFont="1" applyFill="1" applyBorder="1" applyAlignment="1">
      <alignment vertical="center"/>
    </xf>
    <xf numFmtId="0" fontId="5" fillId="0" borderId="3" xfId="3" applyFont="1" applyFill="1" applyBorder="1" applyAlignment="1">
      <alignment horizontal="right" vertical="center"/>
    </xf>
    <xf numFmtId="0" fontId="5" fillId="0" borderId="3" xfId="3" applyFont="1" applyFill="1" applyBorder="1" applyAlignment="1">
      <alignment horizontal="left" vertical="center"/>
    </xf>
    <xf numFmtId="0" fontId="5" fillId="0" borderId="6" xfId="3" applyFont="1" applyFill="1" applyBorder="1" applyAlignment="1">
      <alignment horizontal="left" vertical="center"/>
    </xf>
    <xf numFmtId="178" fontId="14" fillId="0" borderId="3" xfId="3" applyNumberFormat="1" applyFont="1" applyFill="1" applyBorder="1" applyAlignment="1">
      <alignment horizontal="right" vertical="center"/>
    </xf>
    <xf numFmtId="178" fontId="10" fillId="0" borderId="3" xfId="3" applyNumberFormat="1" applyFont="1" applyFill="1" applyBorder="1" applyAlignment="1">
      <alignment horizontal="right" vertical="center"/>
    </xf>
    <xf numFmtId="178" fontId="9" fillId="0" borderId="3" xfId="3" applyNumberFormat="1" applyFont="1" applyFill="1" applyBorder="1" applyAlignment="1">
      <alignment horizontal="right" vertical="center"/>
    </xf>
    <xf numFmtId="178" fontId="5" fillId="0" borderId="3" xfId="3" applyNumberFormat="1" applyFont="1" applyFill="1" applyBorder="1" applyAlignment="1">
      <alignment horizontal="right" vertical="center"/>
    </xf>
    <xf numFmtId="179" fontId="14" fillId="0" borderId="3" xfId="3" applyNumberFormat="1" applyFont="1" applyFill="1" applyBorder="1" applyAlignment="1">
      <alignment horizontal="right" vertical="center"/>
    </xf>
    <xf numFmtId="179" fontId="10" fillId="0" borderId="3" xfId="3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8" fontId="9" fillId="0" borderId="16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178" fontId="9" fillId="0" borderId="25" xfId="0" applyNumberFormat="1" applyFont="1" applyFill="1" applyBorder="1" applyAlignment="1">
      <alignment horizontal="right" vertical="center"/>
    </xf>
    <xf numFmtId="178" fontId="5" fillId="0" borderId="27" xfId="0" applyNumberFormat="1" applyFont="1" applyFill="1" applyBorder="1" applyAlignment="1">
      <alignment horizontal="right" vertical="center" justifyLastLine="1"/>
    </xf>
    <xf numFmtId="178" fontId="5" fillId="0" borderId="14" xfId="1" applyNumberFormat="1" applyFont="1" applyFill="1" applyBorder="1" applyAlignment="1">
      <alignment vertical="center"/>
    </xf>
    <xf numFmtId="178" fontId="9" fillId="0" borderId="3" xfId="1" applyNumberFormat="1" applyFont="1" applyFill="1" applyBorder="1" applyAlignment="1">
      <alignment vertical="center"/>
    </xf>
    <xf numFmtId="178" fontId="9" fillId="0" borderId="3" xfId="2" applyNumberFormat="1" applyFont="1" applyFill="1" applyBorder="1" applyAlignment="1">
      <alignment horizontal="right" vertical="center"/>
    </xf>
    <xf numFmtId="178" fontId="5" fillId="0" borderId="3" xfId="2" applyNumberFormat="1" applyFont="1" applyFill="1" applyBorder="1" applyAlignment="1">
      <alignment horizontal="right" vertical="center"/>
    </xf>
    <xf numFmtId="179" fontId="9" fillId="0" borderId="3" xfId="2" applyNumberFormat="1" applyFont="1" applyFill="1" applyBorder="1" applyAlignment="1">
      <alignment horizontal="right" vertical="center"/>
    </xf>
    <xf numFmtId="179" fontId="5" fillId="0" borderId="3" xfId="2" applyNumberFormat="1" applyFont="1" applyFill="1" applyBorder="1" applyAlignment="1">
      <alignment horizontal="right" vertical="center"/>
    </xf>
    <xf numFmtId="181" fontId="5" fillId="0" borderId="0" xfId="5" applyNumberFormat="1" applyFont="1" applyBorder="1" applyAlignment="1">
      <alignment horizontal="right" vertical="center"/>
    </xf>
    <xf numFmtId="181" fontId="5" fillId="0" borderId="0" xfId="0" applyNumberFormat="1" applyFont="1" applyBorder="1" applyAlignment="1">
      <alignment horizontal="distributed" vertical="center" justifyLastLine="1"/>
    </xf>
    <xf numFmtId="181" fontId="5" fillId="2" borderId="0" xfId="0" applyNumberFormat="1" applyFont="1" applyFill="1" applyBorder="1" applyAlignment="1">
      <alignment vertical="center"/>
    </xf>
    <xf numFmtId="181" fontId="5" fillId="2" borderId="0" xfId="5" applyNumberFormat="1" applyFont="1" applyFill="1" applyBorder="1" applyAlignment="1">
      <alignment vertical="center"/>
    </xf>
    <xf numFmtId="181" fontId="5" fillId="0" borderId="0" xfId="0" applyNumberFormat="1" applyFont="1" applyBorder="1" applyAlignment="1">
      <alignment horizontal="right" vertical="center"/>
    </xf>
    <xf numFmtId="181" fontId="5" fillId="0" borderId="0" xfId="0" applyNumberFormat="1" applyFont="1" applyFill="1" applyBorder="1" applyAlignment="1">
      <alignment vertical="center"/>
    </xf>
    <xf numFmtId="181" fontId="5" fillId="2" borderId="3" xfId="0" applyNumberFormat="1" applyFont="1" applyFill="1" applyBorder="1" applyAlignment="1">
      <alignment vertical="center"/>
    </xf>
    <xf numFmtId="0" fontId="4" fillId="4" borderId="3" xfId="2" applyFont="1" applyFill="1" applyBorder="1" applyAlignment="1">
      <alignment vertical="center"/>
    </xf>
    <xf numFmtId="0" fontId="5" fillId="0" borderId="0" xfId="2" applyFont="1" applyBorder="1" applyAlignment="1">
      <alignment horizontal="left" vertical="center" justifyLastLine="1"/>
    </xf>
    <xf numFmtId="178" fontId="5" fillId="0" borderId="0" xfId="2" applyNumberFormat="1" applyFont="1" applyBorder="1" applyAlignment="1">
      <alignment horizontal="right" vertical="center" justifyLastLine="1"/>
    </xf>
    <xf numFmtId="0" fontId="5" fillId="0" borderId="5" xfId="2" applyFont="1" applyBorder="1" applyAlignment="1">
      <alignment horizontal="left" vertical="center" justifyLastLine="1"/>
    </xf>
    <xf numFmtId="178" fontId="5" fillId="2" borderId="14" xfId="0" applyNumberFormat="1" applyFont="1" applyFill="1" applyBorder="1" applyAlignment="1">
      <alignment horizontal="center" vertical="center"/>
    </xf>
    <xf numFmtId="178" fontId="5" fillId="2" borderId="3" xfId="0" applyNumberFormat="1" applyFont="1" applyFill="1" applyBorder="1" applyAlignment="1">
      <alignment horizontal="center" vertical="center"/>
    </xf>
    <xf numFmtId="178" fontId="5" fillId="2" borderId="0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distributed" vertical="center" justifyLastLine="1"/>
    </xf>
    <xf numFmtId="0" fontId="5" fillId="0" borderId="21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2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78" fontId="5" fillId="4" borderId="4" xfId="0" applyNumberFormat="1" applyFont="1" applyFill="1" applyBorder="1" applyAlignment="1">
      <alignment horizontal="center" vertical="center"/>
    </xf>
    <xf numFmtId="178" fontId="5" fillId="4" borderId="0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distributed" vertical="center" justifyLastLine="1"/>
    </xf>
    <xf numFmtId="0" fontId="5" fillId="0" borderId="23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5" fillId="0" borderId="7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9" xfId="2" applyFont="1" applyBorder="1" applyAlignment="1">
      <alignment horizontal="left" vertical="center" justifyLastLine="1"/>
    </xf>
    <xf numFmtId="0" fontId="5" fillId="0" borderId="10" xfId="2" applyFont="1" applyBorder="1" applyAlignment="1">
      <alignment horizontal="left" vertical="center" justifyLastLine="1"/>
    </xf>
    <xf numFmtId="0" fontId="6" fillId="0" borderId="0" xfId="0" applyFont="1" applyFill="1" applyAlignment="1">
      <alignment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178" fontId="5" fillId="2" borderId="4" xfId="0" applyNumberFormat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5" fillId="0" borderId="13" xfId="2" applyFont="1" applyBorder="1" applyAlignment="1">
      <alignment horizontal="distributed" vertical="center" justifyLastLine="1"/>
    </xf>
    <xf numFmtId="178" fontId="5" fillId="2" borderId="4" xfId="2" applyNumberFormat="1" applyFont="1" applyFill="1" applyBorder="1" applyAlignment="1">
      <alignment horizontal="center" vertical="center"/>
    </xf>
    <xf numFmtId="178" fontId="5" fillId="2" borderId="0" xfId="2" applyNumberFormat="1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5" fillId="0" borderId="7" xfId="2" applyFont="1" applyBorder="1" applyAlignment="1">
      <alignment horizontal="distributed" vertical="center" justifyLastLine="1"/>
    </xf>
    <xf numFmtId="0" fontId="5" fillId="0" borderId="8" xfId="2" applyFont="1" applyBorder="1" applyAlignment="1">
      <alignment horizontal="distributed" vertical="center" justifyLastLine="1"/>
    </xf>
    <xf numFmtId="0" fontId="5" fillId="0" borderId="17" xfId="2" applyFont="1" applyBorder="1" applyAlignment="1">
      <alignment horizontal="distributed" vertical="center" justifyLastLine="1"/>
    </xf>
    <xf numFmtId="0" fontId="5" fillId="0" borderId="18" xfId="2" applyFont="1" applyBorder="1" applyAlignment="1">
      <alignment horizontal="distributed" vertical="center" justifyLastLine="1"/>
    </xf>
    <xf numFmtId="0" fontId="5" fillId="0" borderId="19" xfId="2" applyFont="1" applyBorder="1" applyAlignment="1">
      <alignment horizontal="distributed" vertical="center" justifyLastLine="1"/>
    </xf>
    <xf numFmtId="0" fontId="5" fillId="0" borderId="15" xfId="2" applyFont="1" applyBorder="1" applyAlignment="1">
      <alignment horizontal="distributed" vertical="center" justifyLastLine="1"/>
    </xf>
    <xf numFmtId="178" fontId="5" fillId="2" borderId="14" xfId="2" applyNumberFormat="1" applyFont="1" applyFill="1" applyBorder="1" applyAlignment="1">
      <alignment horizontal="center" vertical="center"/>
    </xf>
    <xf numFmtId="178" fontId="5" fillId="2" borderId="3" xfId="2" applyNumberFormat="1" applyFont="1" applyFill="1" applyBorder="1" applyAlignment="1">
      <alignment horizontal="center" vertical="center"/>
    </xf>
    <xf numFmtId="0" fontId="5" fillId="0" borderId="20" xfId="2" applyFont="1" applyBorder="1" applyAlignment="1">
      <alignment horizontal="distributed" vertical="center" justifyLastLine="1"/>
    </xf>
    <xf numFmtId="0" fontId="5" fillId="0" borderId="21" xfId="2" applyFont="1" applyBorder="1" applyAlignment="1">
      <alignment horizontal="distributed" vertical="center" justifyLastLine="1"/>
    </xf>
    <xf numFmtId="0" fontId="5" fillId="0" borderId="11" xfId="2" applyFont="1" applyBorder="1" applyAlignment="1">
      <alignment horizontal="distributed" vertical="center" justifyLastLine="1"/>
    </xf>
    <xf numFmtId="0" fontId="5" fillId="0" borderId="22" xfId="2" applyFont="1" applyBorder="1" applyAlignment="1">
      <alignment horizontal="distributed" vertical="center" justifyLastLine="1"/>
    </xf>
    <xf numFmtId="0" fontId="6" fillId="3" borderId="0" xfId="2" applyFont="1" applyFill="1" applyAlignment="1">
      <alignment horizontal="left" vertical="center"/>
    </xf>
    <xf numFmtId="0" fontId="5" fillId="0" borderId="23" xfId="2" applyFont="1" applyBorder="1" applyAlignment="1">
      <alignment horizontal="distributed" vertical="center" justifyLastLine="1"/>
    </xf>
    <xf numFmtId="0" fontId="5" fillId="0" borderId="2" xfId="2" applyFont="1" applyBorder="1" applyAlignment="1">
      <alignment horizontal="distributed" vertical="center" justifyLastLine="1"/>
    </xf>
    <xf numFmtId="0" fontId="5" fillId="0" borderId="16" xfId="2" applyFont="1" applyBorder="1" applyAlignment="1">
      <alignment horizontal="distributed" vertical="center" justifyLastLine="1"/>
    </xf>
    <xf numFmtId="0" fontId="5" fillId="0" borderId="1" xfId="2" applyFont="1" applyBorder="1" applyAlignment="1">
      <alignment horizontal="distributed" vertical="center" justifyLastLine="1"/>
    </xf>
    <xf numFmtId="0" fontId="5" fillId="0" borderId="20" xfId="3" applyFont="1" applyBorder="1" applyAlignment="1">
      <alignment horizontal="distributed" vertical="center" justifyLastLine="1"/>
    </xf>
    <xf numFmtId="0" fontId="5" fillId="0" borderId="21" xfId="3" applyFont="1" applyBorder="1" applyAlignment="1">
      <alignment horizontal="distributed" vertical="center" justifyLastLine="1"/>
    </xf>
    <xf numFmtId="0" fontId="5" fillId="0" borderId="11" xfId="3" applyFont="1" applyBorder="1" applyAlignment="1">
      <alignment horizontal="distributed" vertical="center" justifyLastLine="1"/>
    </xf>
    <xf numFmtId="0" fontId="5" fillId="0" borderId="22" xfId="3" applyFont="1" applyBorder="1" applyAlignment="1">
      <alignment horizontal="distributed" vertical="center" justifyLastLine="1"/>
    </xf>
    <xf numFmtId="0" fontId="6" fillId="3" borderId="0" xfId="3" applyFont="1" applyFill="1" applyAlignment="1">
      <alignment vertical="center"/>
    </xf>
    <xf numFmtId="0" fontId="5" fillId="0" borderId="7" xfId="3" applyFont="1" applyBorder="1" applyAlignment="1">
      <alignment horizontal="distributed" vertical="center" justifyLastLine="1"/>
    </xf>
    <xf numFmtId="0" fontId="5" fillId="0" borderId="8" xfId="3" applyFont="1" applyBorder="1" applyAlignment="1">
      <alignment horizontal="distributed" vertical="center" justifyLastLine="1"/>
    </xf>
    <xf numFmtId="0" fontId="5" fillId="0" borderId="17" xfId="3" applyFont="1" applyBorder="1" applyAlignment="1">
      <alignment horizontal="distributed" vertical="center" justifyLastLine="1"/>
    </xf>
    <xf numFmtId="0" fontId="5" fillId="0" borderId="18" xfId="3" applyFont="1" applyBorder="1" applyAlignment="1">
      <alignment horizontal="distributed" vertical="center" justifyLastLine="1"/>
    </xf>
    <xf numFmtId="0" fontId="5" fillId="0" borderId="15" xfId="3" applyFont="1" applyBorder="1" applyAlignment="1">
      <alignment horizontal="distributed" vertical="center" justifyLastLine="1"/>
    </xf>
    <xf numFmtId="0" fontId="5" fillId="0" borderId="23" xfId="3" applyFont="1" applyBorder="1" applyAlignment="1">
      <alignment horizontal="distributed" vertical="center" justifyLastLine="1"/>
    </xf>
    <xf numFmtId="0" fontId="5" fillId="0" borderId="19" xfId="3" applyFont="1" applyBorder="1" applyAlignment="1">
      <alignment horizontal="distributed" vertical="center" justifyLastLine="1"/>
    </xf>
    <xf numFmtId="0" fontId="5" fillId="3" borderId="13" xfId="3" applyFont="1" applyFill="1" applyBorder="1" applyAlignment="1">
      <alignment horizontal="distributed" vertical="center" justifyLastLine="1"/>
    </xf>
    <xf numFmtId="0" fontId="5" fillId="3" borderId="2" xfId="3" applyFont="1" applyFill="1" applyBorder="1" applyAlignment="1">
      <alignment horizontal="distributed" vertical="center" justifyLastLine="1"/>
    </xf>
    <xf numFmtId="0" fontId="5" fillId="3" borderId="15" xfId="3" applyFont="1" applyFill="1" applyBorder="1" applyAlignment="1">
      <alignment horizontal="distributed" vertical="center" justifyLastLine="1"/>
    </xf>
    <xf numFmtId="0" fontId="5" fillId="3" borderId="16" xfId="3" applyFont="1" applyFill="1" applyBorder="1" applyAlignment="1">
      <alignment horizontal="distributed" vertical="center" justifyLastLine="1"/>
    </xf>
    <xf numFmtId="0" fontId="8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7" xfId="3" applyFont="1" applyFill="1" applyBorder="1" applyAlignment="1">
      <alignment horizontal="distributed" vertical="center" justifyLastLine="1"/>
    </xf>
    <xf numFmtId="0" fontId="5" fillId="3" borderId="8" xfId="3" applyFont="1" applyFill="1" applyBorder="1" applyAlignment="1">
      <alignment horizontal="distributed" vertical="center" justifyLastLine="1"/>
    </xf>
    <xf numFmtId="0" fontId="5" fillId="3" borderId="17" xfId="3" applyFont="1" applyFill="1" applyBorder="1" applyAlignment="1">
      <alignment horizontal="distributed" vertical="center" justifyLastLine="1"/>
    </xf>
    <xf numFmtId="0" fontId="5" fillId="3" borderId="18" xfId="3" applyFont="1" applyFill="1" applyBorder="1" applyAlignment="1">
      <alignment horizontal="distributed" vertical="center" justifyLastLine="1"/>
    </xf>
    <xf numFmtId="0" fontId="5" fillId="3" borderId="19" xfId="3" applyFont="1" applyFill="1" applyBorder="1" applyAlignment="1">
      <alignment horizontal="distributed" vertical="center" justifyLastLine="1"/>
    </xf>
    <xf numFmtId="0" fontId="6" fillId="3" borderId="0" xfId="0" applyFont="1" applyFill="1" applyAlignment="1">
      <alignment horizontal="left" vertical="center"/>
    </xf>
    <xf numFmtId="0" fontId="9" fillId="0" borderId="26" xfId="0" applyFont="1" applyFill="1" applyBorder="1" applyAlignment="1">
      <alignment horizontal="distributed" vertical="center" justifyLastLine="1"/>
    </xf>
    <xf numFmtId="0" fontId="9" fillId="0" borderId="24" xfId="0" applyFont="1" applyFill="1" applyBorder="1" applyAlignment="1">
      <alignment horizontal="distributed" vertical="center" justifyLastLine="1"/>
    </xf>
    <xf numFmtId="0" fontId="5" fillId="4" borderId="0" xfId="2" applyFont="1" applyFill="1" applyAlignment="1">
      <alignment vertical="center"/>
    </xf>
  </cellXfs>
  <cellStyles count="6">
    <cellStyle name="ハイパーリンク" xfId="4" builtinId="8"/>
    <cellStyle name="桁区切り" xfId="5" builtinId="6"/>
    <cellStyle name="標準" xfId="0" builtinId="0"/>
    <cellStyle name="標準_18-10-12印刷原稿" xfId="1" xr:uid="{00000000-0005-0000-0000-000001000000}"/>
    <cellStyle name="標準_18-4-6印刷原稿" xfId="2" xr:uid="{00000000-0005-0000-0000-000002000000}"/>
    <cellStyle name="標準_18-7-8印刷原稿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DBD9C-F68B-488E-8F10-03EF237C0695}">
  <dimension ref="A2:C12"/>
  <sheetViews>
    <sheetView workbookViewId="0">
      <selection activeCell="C12" sqref="C12"/>
    </sheetView>
  </sheetViews>
  <sheetFormatPr defaultColWidth="8.875" defaultRowHeight="22.9" customHeight="1" x14ac:dyDescent="0.2"/>
  <cols>
    <col min="1" max="2" width="8.875" style="174"/>
    <col min="3" max="3" width="81.875" style="174" customWidth="1"/>
    <col min="4" max="16384" width="8.875" style="174"/>
  </cols>
  <sheetData>
    <row r="2" spans="1:3" ht="22.9" customHeight="1" x14ac:dyDescent="0.2">
      <c r="A2" s="172"/>
      <c r="B2" s="173" t="s">
        <v>213</v>
      </c>
      <c r="C2" s="172"/>
    </row>
    <row r="3" spans="1:3" ht="22.9" customHeight="1" x14ac:dyDescent="0.2">
      <c r="C3" s="175" t="s">
        <v>156</v>
      </c>
    </row>
    <row r="4" spans="1:3" ht="22.9" customHeight="1" x14ac:dyDescent="0.2">
      <c r="C4" s="175" t="s">
        <v>214</v>
      </c>
    </row>
    <row r="5" spans="1:3" ht="22.9" customHeight="1" x14ac:dyDescent="0.2">
      <c r="C5" s="175" t="s">
        <v>215</v>
      </c>
    </row>
    <row r="6" spans="1:3" ht="22.9" customHeight="1" x14ac:dyDescent="0.2">
      <c r="C6" s="175" t="s">
        <v>159</v>
      </c>
    </row>
    <row r="7" spans="1:3" ht="22.9" customHeight="1" x14ac:dyDescent="0.2">
      <c r="C7" s="175" t="s">
        <v>160</v>
      </c>
    </row>
    <row r="8" spans="1:3" ht="22.9" customHeight="1" x14ac:dyDescent="0.2">
      <c r="C8" s="175" t="s">
        <v>216</v>
      </c>
    </row>
    <row r="9" spans="1:3" ht="22.9" customHeight="1" x14ac:dyDescent="0.2">
      <c r="C9" s="175" t="s">
        <v>217</v>
      </c>
    </row>
    <row r="10" spans="1:3" ht="22.9" customHeight="1" x14ac:dyDescent="0.2">
      <c r="C10" s="175" t="s">
        <v>218</v>
      </c>
    </row>
    <row r="11" spans="1:3" ht="22.9" customHeight="1" x14ac:dyDescent="0.2">
      <c r="C11" s="175" t="s">
        <v>219</v>
      </c>
    </row>
    <row r="12" spans="1:3" ht="22.9" customHeight="1" x14ac:dyDescent="0.2">
      <c r="C12" s="175" t="s">
        <v>220</v>
      </c>
    </row>
  </sheetData>
  <phoneticPr fontId="2"/>
  <hyperlinks>
    <hyperlink ref="C3" location="'17-01'!A1" display="17-01　加賀市長選挙執行状況" xr:uid="{DE0D8BA0-4F9A-437D-BFB5-435FCE22B119}"/>
    <hyperlink ref="C4" location="'17-02'!A1" display="17-02　旧山中町長選挙執行状況" xr:uid="{62255224-5D6C-464B-A9D0-423ACABA7410}"/>
    <hyperlink ref="C5" location="'17-03'!A1" display="17-03　加賀市議会議員選挙執行状況" xr:uid="{93360013-54A3-4BAB-B25A-C511BCD530F8}"/>
    <hyperlink ref="C6" location="'17-04'!A1" display="17-04　旧山中町議会議員選挙執行状況" xr:uid="{37C46E65-AD5A-4BD8-A02B-E084BDFEB1C2}"/>
    <hyperlink ref="C7" location="'17-05'!A1" display="17-05　石川県知事選挙執行状況" xr:uid="{E13DE5A5-1A67-4FF0-93F4-7218A6517962}"/>
    <hyperlink ref="C8" location="'17-06'!A1" display="17-06　石川県議会議員選挙執行状況" xr:uid="{CBB3E5C3-4959-4815-BF04-80A6D52E016B}"/>
    <hyperlink ref="C9" location="'17-07'!A1" display="17-07　衆議院議員選挙執行状況" xr:uid="{A1D13786-AB4D-4D09-808B-A9D9FD0DDDE2}"/>
    <hyperlink ref="C10" location="'17-08'!A1" display="17-08　参議院議員選挙執行状況" xr:uid="{07962650-72E8-4BEB-BD90-C05548B3AC68}"/>
    <hyperlink ref="C11" location="'17-09'!A1" display="17-09　投票区別選挙人名簿登録者数" xr:uid="{43A6F45D-320A-4265-B049-CB142243C075}"/>
    <hyperlink ref="C12" location="'17-10'!A1" display="17-10　年次別選挙人名簿登録者数" xr:uid="{D0425E39-0962-4DB0-A1CC-45F4015B5EA6}"/>
  </hyperlink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C9BE6-F58F-47C3-8F53-73A26C16E69C}">
  <dimension ref="A1:C41"/>
  <sheetViews>
    <sheetView showGridLines="0" view="pageBreakPreview" zoomScale="90" zoomScaleNormal="100" zoomScaleSheetLayoutView="90" workbookViewId="0">
      <selection activeCell="C12" sqref="C12"/>
    </sheetView>
  </sheetViews>
  <sheetFormatPr defaultColWidth="9" defaultRowHeight="13.5" x14ac:dyDescent="0.15"/>
  <cols>
    <col min="1" max="1" width="7.5" style="78" bestFit="1" customWidth="1"/>
    <col min="2" max="2" width="78.25" style="78" bestFit="1" customWidth="1"/>
    <col min="3" max="3" width="17" style="78" customWidth="1"/>
    <col min="4" max="16384" width="9" style="78"/>
  </cols>
  <sheetData>
    <row r="1" spans="1:3" ht="30" customHeight="1" x14ac:dyDescent="0.15">
      <c r="A1" s="360" t="s">
        <v>164</v>
      </c>
      <c r="B1" s="360"/>
      <c r="C1" s="360"/>
    </row>
    <row r="2" spans="1:3" s="65" customFormat="1" ht="16.149999999999999" customHeight="1" thickBot="1" x14ac:dyDescent="0.2">
      <c r="C2" s="66" t="s">
        <v>229</v>
      </c>
    </row>
    <row r="3" spans="1:3" s="79" customFormat="1" ht="16.149999999999999" customHeight="1" x14ac:dyDescent="0.15">
      <c r="A3" s="154" t="s">
        <v>20</v>
      </c>
      <c r="B3" s="155" t="s">
        <v>166</v>
      </c>
      <c r="C3" s="156" t="s">
        <v>21</v>
      </c>
    </row>
    <row r="4" spans="1:3" ht="16.149999999999999" customHeight="1" x14ac:dyDescent="0.15">
      <c r="A4" s="259">
        <v>1</v>
      </c>
      <c r="B4" s="260" t="s">
        <v>170</v>
      </c>
      <c r="C4" s="261">
        <v>712</v>
      </c>
    </row>
    <row r="5" spans="1:3" ht="16.149999999999999" customHeight="1" x14ac:dyDescent="0.15">
      <c r="A5" s="259">
        <v>2</v>
      </c>
      <c r="B5" s="262" t="s">
        <v>171</v>
      </c>
      <c r="C5" s="261">
        <v>1003</v>
      </c>
    </row>
    <row r="6" spans="1:3" ht="16.149999999999999" customHeight="1" x14ac:dyDescent="0.15">
      <c r="A6" s="259">
        <v>3</v>
      </c>
      <c r="B6" s="263" t="s">
        <v>172</v>
      </c>
      <c r="C6" s="261">
        <v>1339</v>
      </c>
    </row>
    <row r="7" spans="1:3" ht="31.9" customHeight="1" x14ac:dyDescent="0.15">
      <c r="A7" s="259">
        <v>4</v>
      </c>
      <c r="B7" s="263" t="s">
        <v>173</v>
      </c>
      <c r="C7" s="261">
        <v>2318</v>
      </c>
    </row>
    <row r="8" spans="1:3" ht="42" customHeight="1" x14ac:dyDescent="0.15">
      <c r="A8" s="259">
        <v>5</v>
      </c>
      <c r="B8" s="263" t="s">
        <v>174</v>
      </c>
      <c r="C8" s="261">
        <v>2017</v>
      </c>
    </row>
    <row r="9" spans="1:3" ht="31.9" customHeight="1" x14ac:dyDescent="0.15">
      <c r="A9" s="259">
        <v>6</v>
      </c>
      <c r="B9" s="263" t="s">
        <v>175</v>
      </c>
      <c r="C9" s="261">
        <v>894</v>
      </c>
    </row>
    <row r="10" spans="1:3" ht="31.15" customHeight="1" x14ac:dyDescent="0.15">
      <c r="A10" s="259">
        <v>7</v>
      </c>
      <c r="B10" s="263" t="s">
        <v>176</v>
      </c>
      <c r="C10" s="261">
        <v>1990</v>
      </c>
    </row>
    <row r="11" spans="1:3" ht="16.149999999999999" customHeight="1" x14ac:dyDescent="0.15">
      <c r="A11" s="259">
        <v>8</v>
      </c>
      <c r="B11" s="262" t="s">
        <v>177</v>
      </c>
      <c r="C11" s="261">
        <v>554</v>
      </c>
    </row>
    <row r="12" spans="1:3" ht="16.149999999999999" customHeight="1" x14ac:dyDescent="0.15">
      <c r="A12" s="259">
        <v>9</v>
      </c>
      <c r="B12" s="262" t="s">
        <v>178</v>
      </c>
      <c r="C12" s="261">
        <v>1325</v>
      </c>
    </row>
    <row r="13" spans="1:3" ht="16.149999999999999" customHeight="1" x14ac:dyDescent="0.15">
      <c r="A13" s="259">
        <v>10</v>
      </c>
      <c r="B13" s="262" t="s">
        <v>179</v>
      </c>
      <c r="C13" s="261">
        <v>1563</v>
      </c>
    </row>
    <row r="14" spans="1:3" ht="16.149999999999999" customHeight="1" x14ac:dyDescent="0.15">
      <c r="A14" s="259">
        <v>11</v>
      </c>
      <c r="B14" s="262" t="s">
        <v>180</v>
      </c>
      <c r="C14" s="261">
        <v>1551</v>
      </c>
    </row>
    <row r="15" spans="1:3" ht="16.149999999999999" customHeight="1" x14ac:dyDescent="0.15">
      <c r="A15" s="259">
        <v>12</v>
      </c>
      <c r="B15" s="262" t="s">
        <v>181</v>
      </c>
      <c r="C15" s="261">
        <v>1554</v>
      </c>
    </row>
    <row r="16" spans="1:3" ht="16.149999999999999" customHeight="1" x14ac:dyDescent="0.15">
      <c r="A16" s="259">
        <v>13</v>
      </c>
      <c r="B16" s="262" t="s">
        <v>182</v>
      </c>
      <c r="C16" s="261">
        <v>2213</v>
      </c>
    </row>
    <row r="17" spans="1:3" ht="16.149999999999999" customHeight="1" x14ac:dyDescent="0.15">
      <c r="A17" s="259">
        <v>14</v>
      </c>
      <c r="B17" s="262" t="s">
        <v>183</v>
      </c>
      <c r="C17" s="261">
        <v>2405</v>
      </c>
    </row>
    <row r="18" spans="1:3" ht="16.149999999999999" customHeight="1" x14ac:dyDescent="0.15">
      <c r="A18" s="259">
        <v>15</v>
      </c>
      <c r="B18" s="262" t="s">
        <v>184</v>
      </c>
      <c r="C18" s="261">
        <v>3744</v>
      </c>
    </row>
    <row r="19" spans="1:3" ht="16.149999999999999" customHeight="1" x14ac:dyDescent="0.15">
      <c r="A19" s="259">
        <v>16</v>
      </c>
      <c r="B19" s="262" t="s">
        <v>185</v>
      </c>
      <c r="C19" s="261">
        <v>3047</v>
      </c>
    </row>
    <row r="20" spans="1:3" ht="16.149999999999999" customHeight="1" x14ac:dyDescent="0.15">
      <c r="A20" s="259">
        <v>17</v>
      </c>
      <c r="B20" s="262" t="s">
        <v>186</v>
      </c>
      <c r="C20" s="261">
        <v>1765</v>
      </c>
    </row>
    <row r="21" spans="1:3" ht="16.149999999999999" customHeight="1" x14ac:dyDescent="0.15">
      <c r="A21" s="259">
        <v>18</v>
      </c>
      <c r="B21" s="262" t="s">
        <v>187</v>
      </c>
      <c r="C21" s="261">
        <v>1776</v>
      </c>
    </row>
    <row r="22" spans="1:3" ht="16.149999999999999" customHeight="1" x14ac:dyDescent="0.15">
      <c r="A22" s="259">
        <v>19</v>
      </c>
      <c r="B22" s="262" t="s">
        <v>188</v>
      </c>
      <c r="C22" s="261">
        <v>1288</v>
      </c>
    </row>
    <row r="23" spans="1:3" ht="16.149999999999999" customHeight="1" x14ac:dyDescent="0.15">
      <c r="A23" s="259">
        <v>20</v>
      </c>
      <c r="B23" s="260" t="s">
        <v>189</v>
      </c>
      <c r="C23" s="261">
        <v>700</v>
      </c>
    </row>
    <row r="24" spans="1:3" ht="16.149999999999999" customHeight="1" x14ac:dyDescent="0.15">
      <c r="A24" s="259">
        <v>21</v>
      </c>
      <c r="B24" s="262" t="s">
        <v>190</v>
      </c>
      <c r="C24" s="261">
        <v>1496</v>
      </c>
    </row>
    <row r="25" spans="1:3" ht="16.149999999999999" customHeight="1" x14ac:dyDescent="0.15">
      <c r="A25" s="259">
        <v>22</v>
      </c>
      <c r="B25" s="262" t="s">
        <v>191</v>
      </c>
      <c r="C25" s="261">
        <v>1243</v>
      </c>
    </row>
    <row r="26" spans="1:3" ht="16.149999999999999" customHeight="1" x14ac:dyDescent="0.15">
      <c r="A26" s="259">
        <v>23</v>
      </c>
      <c r="B26" s="262" t="s">
        <v>192</v>
      </c>
      <c r="C26" s="261">
        <v>2271</v>
      </c>
    </row>
    <row r="27" spans="1:3" ht="16.149999999999999" customHeight="1" x14ac:dyDescent="0.15">
      <c r="A27" s="259">
        <v>24</v>
      </c>
      <c r="B27" s="262" t="s">
        <v>193</v>
      </c>
      <c r="C27" s="261">
        <v>1133</v>
      </c>
    </row>
    <row r="28" spans="1:3" ht="16.149999999999999" customHeight="1" x14ac:dyDescent="0.15">
      <c r="A28" s="259">
        <v>25</v>
      </c>
      <c r="B28" s="262" t="s">
        <v>194</v>
      </c>
      <c r="C28" s="261">
        <v>2062</v>
      </c>
    </row>
    <row r="29" spans="1:3" ht="16.149999999999999" customHeight="1" x14ac:dyDescent="0.15">
      <c r="A29" s="259">
        <v>26</v>
      </c>
      <c r="B29" s="262" t="s">
        <v>195</v>
      </c>
      <c r="C29" s="261">
        <v>1086</v>
      </c>
    </row>
    <row r="30" spans="1:3" ht="16.149999999999999" customHeight="1" x14ac:dyDescent="0.15">
      <c r="A30" s="259">
        <v>27</v>
      </c>
      <c r="B30" s="262" t="s">
        <v>196</v>
      </c>
      <c r="C30" s="261">
        <v>1259</v>
      </c>
    </row>
    <row r="31" spans="1:3" ht="16.149999999999999" customHeight="1" x14ac:dyDescent="0.15">
      <c r="A31" s="259">
        <v>28</v>
      </c>
      <c r="B31" s="262" t="s">
        <v>197</v>
      </c>
      <c r="C31" s="261">
        <v>1149</v>
      </c>
    </row>
    <row r="32" spans="1:3" ht="16.149999999999999" customHeight="1" x14ac:dyDescent="0.15">
      <c r="A32" s="259">
        <v>29</v>
      </c>
      <c r="B32" s="260" t="s">
        <v>198</v>
      </c>
      <c r="C32" s="261">
        <v>831</v>
      </c>
    </row>
    <row r="33" spans="1:3" ht="31.9" customHeight="1" x14ac:dyDescent="0.15">
      <c r="A33" s="259">
        <v>30</v>
      </c>
      <c r="B33" s="263" t="s">
        <v>199</v>
      </c>
      <c r="C33" s="261">
        <v>1670</v>
      </c>
    </row>
    <row r="34" spans="1:3" ht="16.149999999999999" customHeight="1" x14ac:dyDescent="0.15">
      <c r="A34" s="259">
        <v>31</v>
      </c>
      <c r="B34" s="262" t="s">
        <v>200</v>
      </c>
      <c r="C34" s="261">
        <v>1477</v>
      </c>
    </row>
    <row r="35" spans="1:3" ht="42" customHeight="1" x14ac:dyDescent="0.15">
      <c r="A35" s="259">
        <v>32</v>
      </c>
      <c r="B35" s="263" t="s">
        <v>201</v>
      </c>
      <c r="C35" s="261">
        <v>1170</v>
      </c>
    </row>
    <row r="36" spans="1:3" ht="31.15" customHeight="1" x14ac:dyDescent="0.15">
      <c r="A36" s="259">
        <v>33</v>
      </c>
      <c r="B36" s="264" t="s">
        <v>202</v>
      </c>
      <c r="C36" s="265">
        <v>736</v>
      </c>
    </row>
    <row r="37" spans="1:3" ht="16.149999999999999" customHeight="1" x14ac:dyDescent="0.15">
      <c r="A37" s="259">
        <v>34</v>
      </c>
      <c r="B37" s="264" t="s">
        <v>203</v>
      </c>
      <c r="C37" s="265">
        <v>564</v>
      </c>
    </row>
    <row r="38" spans="1:3" ht="31.15" customHeight="1" x14ac:dyDescent="0.15">
      <c r="A38" s="259">
        <v>35</v>
      </c>
      <c r="B38" s="264" t="s">
        <v>204</v>
      </c>
      <c r="C38" s="265">
        <v>209</v>
      </c>
    </row>
    <row r="39" spans="1:3" ht="16.149999999999999" customHeight="1" thickBot="1" x14ac:dyDescent="0.2">
      <c r="A39" s="361" t="s">
        <v>22</v>
      </c>
      <c r="B39" s="362"/>
      <c r="C39" s="266">
        <v>52114</v>
      </c>
    </row>
    <row r="40" spans="1:3" s="65" customFormat="1" ht="16.149999999999999" customHeight="1" x14ac:dyDescent="0.15">
      <c r="A40" s="131"/>
      <c r="C40" s="132" t="s">
        <v>19</v>
      </c>
    </row>
    <row r="41" spans="1:3" x14ac:dyDescent="0.15">
      <c r="A41" s="80"/>
    </row>
  </sheetData>
  <mergeCells count="2">
    <mergeCell ref="A1:C1"/>
    <mergeCell ref="A39:B39"/>
  </mergeCells>
  <phoneticPr fontId="2"/>
  <pageMargins left="0.70866141732283472" right="0.70866141732283472" top="0.55118110236220474" bottom="0.35433070866141736" header="0.31496062992125984" footer="0.31496062992125984"/>
  <pageSetup paperSize="9" scale="70" firstPageNumber="165" pageOrder="overThenDown" orientation="landscape" useFirstPageNumber="1" r:id="rId1"/>
  <headerFooter alignWithMargins="0"/>
  <rowBreaks count="1" manualBreakCount="1">
    <brk id="40" max="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C06C-A10A-48BB-984B-76452FA09855}">
  <dimension ref="A1:G9"/>
  <sheetViews>
    <sheetView showGridLines="0" view="pageBreakPreview" zoomScaleNormal="100" zoomScaleSheetLayoutView="100" workbookViewId="0">
      <selection activeCell="C12" sqref="C12"/>
    </sheetView>
  </sheetViews>
  <sheetFormatPr defaultColWidth="9" defaultRowHeight="16.149999999999999" customHeight="1" x14ac:dyDescent="0.15"/>
  <cols>
    <col min="1" max="1" width="21.25" style="70" customWidth="1"/>
    <col min="2" max="5" width="20.5" style="70" customWidth="1"/>
    <col min="6" max="7" width="12" style="70" customWidth="1"/>
    <col min="8" max="16384" width="9" style="70"/>
  </cols>
  <sheetData>
    <row r="1" spans="1:7" s="81" customFormat="1" ht="30" customHeight="1" x14ac:dyDescent="0.15">
      <c r="A1" s="87" t="s">
        <v>165</v>
      </c>
      <c r="B1" s="87"/>
      <c r="C1" s="87"/>
      <c r="D1" s="87"/>
      <c r="E1" s="87"/>
      <c r="F1" s="87"/>
      <c r="G1" s="87"/>
    </row>
    <row r="2" spans="1:7" s="67" customFormat="1" ht="16.149999999999999" customHeight="1" thickBot="1" x14ac:dyDescent="0.2">
      <c r="D2" s="68" t="s">
        <v>221</v>
      </c>
    </row>
    <row r="3" spans="1:7" ht="16.149999999999999" customHeight="1" x14ac:dyDescent="0.15">
      <c r="A3" s="91" t="s">
        <v>23</v>
      </c>
      <c r="B3" s="88" t="s">
        <v>24</v>
      </c>
      <c r="C3" s="88" t="s">
        <v>8</v>
      </c>
      <c r="D3" s="89" t="s">
        <v>9</v>
      </c>
    </row>
    <row r="4" spans="1:7" ht="16.149999999999999" customHeight="1" x14ac:dyDescent="0.15">
      <c r="A4" s="90" t="s">
        <v>230</v>
      </c>
      <c r="B4" s="133">
        <v>55262</v>
      </c>
      <c r="C4" s="238">
        <v>26011</v>
      </c>
      <c r="D4" s="238">
        <v>29251</v>
      </c>
    </row>
    <row r="5" spans="1:7" ht="16.149999999999999" customHeight="1" x14ac:dyDescent="0.15">
      <c r="A5" s="90" t="s">
        <v>225</v>
      </c>
      <c r="B5" s="133">
        <v>54440</v>
      </c>
      <c r="C5" s="238">
        <v>25576</v>
      </c>
      <c r="D5" s="238">
        <v>28864</v>
      </c>
    </row>
    <row r="6" spans="1:7" ht="16.149999999999999" customHeight="1" x14ac:dyDescent="0.15">
      <c r="A6" s="97" t="s">
        <v>211</v>
      </c>
      <c r="B6" s="133">
        <v>53517</v>
      </c>
      <c r="C6" s="238">
        <v>25182</v>
      </c>
      <c r="D6" s="238">
        <v>28335</v>
      </c>
    </row>
    <row r="7" spans="1:7" ht="16.149999999999999" customHeight="1" x14ac:dyDescent="0.15">
      <c r="A7" s="97" t="s">
        <v>231</v>
      </c>
      <c r="B7" s="133">
        <v>52829</v>
      </c>
      <c r="C7" s="238">
        <v>24900</v>
      </c>
      <c r="D7" s="238">
        <v>27929</v>
      </c>
    </row>
    <row r="8" spans="1:7" ht="16.149999999999999" customHeight="1" thickBot="1" x14ac:dyDescent="0.2">
      <c r="A8" s="86" t="s">
        <v>232</v>
      </c>
      <c r="B8" s="267">
        <v>52114</v>
      </c>
      <c r="C8" s="268">
        <v>24577</v>
      </c>
      <c r="D8" s="268">
        <v>27537</v>
      </c>
    </row>
    <row r="9" spans="1:7" s="67" customFormat="1" ht="16.149999999999999" customHeight="1" x14ac:dyDescent="0.15">
      <c r="D9" s="69" t="s">
        <v>19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rstPageNumber="165" pageOrder="overThenDown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6A611-B6B8-473C-9321-14F62C848EC9}">
  <dimension ref="A1:Q26"/>
  <sheetViews>
    <sheetView showGridLines="0" view="pageBreakPreview" zoomScale="70" zoomScaleNormal="86" zoomScaleSheetLayoutView="70" workbookViewId="0">
      <selection activeCell="P3" sqref="P2:Q4"/>
    </sheetView>
  </sheetViews>
  <sheetFormatPr defaultColWidth="9" defaultRowHeight="16.149999999999999" customHeight="1" x14ac:dyDescent="0.15"/>
  <cols>
    <col min="1" max="1" width="5.25" style="1" customWidth="1"/>
    <col min="2" max="2" width="9.5" style="1" customWidth="1"/>
    <col min="3" max="3" width="11.75" style="1" customWidth="1"/>
    <col min="4" max="5" width="8.75" style="1" customWidth="1"/>
    <col min="6" max="6" width="8.75" style="7" customWidth="1"/>
    <col min="7" max="8" width="8.75" style="1" customWidth="1"/>
    <col min="9" max="9" width="8.75" style="159" customWidth="1"/>
    <col min="10" max="11" width="8.75" style="1" customWidth="1"/>
    <col min="12" max="12" width="8.75" style="7" customWidth="1"/>
    <col min="13" max="14" width="8.75" style="1" customWidth="1"/>
    <col min="15" max="15" width="8.75" style="7" customWidth="1"/>
    <col min="16" max="17" width="8.75" style="1" customWidth="1"/>
    <col min="18" max="16384" width="9" style="1"/>
  </cols>
  <sheetData>
    <row r="1" spans="1:17" s="7" customFormat="1" ht="30" customHeight="1" x14ac:dyDescent="0.15">
      <c r="A1" s="300" t="s">
        <v>156</v>
      </c>
      <c r="B1" s="300"/>
      <c r="C1" s="300"/>
      <c r="D1" s="300"/>
      <c r="E1" s="300"/>
      <c r="F1" s="300"/>
      <c r="G1" s="300"/>
      <c r="H1" s="300"/>
      <c r="I1" s="300"/>
    </row>
    <row r="2" spans="1:17" s="8" customFormat="1" ht="16.149999999999999" customHeight="1" thickBot="1" x14ac:dyDescent="0.2">
      <c r="I2" s="145"/>
      <c r="Q2" s="9" t="s">
        <v>0</v>
      </c>
    </row>
    <row r="3" spans="1:17" s="7" customFormat="1" ht="16.149999999999999" customHeight="1" x14ac:dyDescent="0.15">
      <c r="A3" s="301" t="s">
        <v>1</v>
      </c>
      <c r="B3" s="301"/>
      <c r="C3" s="302"/>
      <c r="D3" s="296" t="s">
        <v>2</v>
      </c>
      <c r="E3" s="296"/>
      <c r="F3" s="297"/>
      <c r="G3" s="295" t="s">
        <v>3</v>
      </c>
      <c r="H3" s="296"/>
      <c r="I3" s="296"/>
      <c r="J3" s="295" t="s">
        <v>4</v>
      </c>
      <c r="K3" s="296"/>
      <c r="L3" s="297"/>
      <c r="M3" s="295" t="s">
        <v>5</v>
      </c>
      <c r="N3" s="296"/>
      <c r="O3" s="297"/>
      <c r="P3" s="287" t="s">
        <v>6</v>
      </c>
      <c r="Q3" s="289" t="s">
        <v>7</v>
      </c>
    </row>
    <row r="4" spans="1:17" s="7" customFormat="1" ht="16.149999999999999" customHeight="1" x14ac:dyDescent="0.15">
      <c r="A4" s="303"/>
      <c r="B4" s="303"/>
      <c r="C4" s="304"/>
      <c r="D4" s="160" t="s">
        <v>8</v>
      </c>
      <c r="E4" s="158" t="s">
        <v>9</v>
      </c>
      <c r="F4" s="158" t="s">
        <v>10</v>
      </c>
      <c r="G4" s="158" t="s">
        <v>8</v>
      </c>
      <c r="H4" s="158" t="s">
        <v>9</v>
      </c>
      <c r="I4" s="157" t="s">
        <v>10</v>
      </c>
      <c r="J4" s="158" t="s">
        <v>8</v>
      </c>
      <c r="K4" s="158" t="s">
        <v>9</v>
      </c>
      <c r="L4" s="158" t="s">
        <v>10</v>
      </c>
      <c r="M4" s="158" t="s">
        <v>8</v>
      </c>
      <c r="N4" s="158" t="s">
        <v>9</v>
      </c>
      <c r="O4" s="158" t="s">
        <v>10</v>
      </c>
      <c r="P4" s="288"/>
      <c r="Q4" s="290"/>
    </row>
    <row r="5" spans="1:17" s="7" customFormat="1" ht="16.149999999999999" customHeight="1" x14ac:dyDescent="0.15">
      <c r="A5" s="291" t="s">
        <v>33</v>
      </c>
      <c r="B5" s="291"/>
      <c r="C5" s="292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</row>
    <row r="6" spans="1:17" s="7" customFormat="1" ht="16.149999999999999" customHeight="1" x14ac:dyDescent="0.15">
      <c r="A6" s="17" t="s">
        <v>15</v>
      </c>
      <c r="B6" s="29" t="s">
        <v>51</v>
      </c>
      <c r="C6" s="31"/>
      <c r="D6" s="197">
        <v>28706</v>
      </c>
      <c r="E6" s="197">
        <v>33451</v>
      </c>
      <c r="F6" s="104">
        <f>SUM(D6:E6)</f>
        <v>62157</v>
      </c>
      <c r="G6" s="199">
        <v>21624</v>
      </c>
      <c r="H6" s="199">
        <v>25779</v>
      </c>
      <c r="I6" s="105">
        <f>SUM(G6:H6)</f>
        <v>47403</v>
      </c>
      <c r="J6" s="199">
        <f t="shared" ref="J6:K8" si="0">D6-G6</f>
        <v>7082</v>
      </c>
      <c r="K6" s="199">
        <f t="shared" si="0"/>
        <v>7672</v>
      </c>
      <c r="L6" s="105">
        <f>J6+K6</f>
        <v>14754</v>
      </c>
      <c r="M6" s="200">
        <f t="shared" ref="M6:O7" si="1">G6/D6*100</f>
        <v>75.329199470493961</v>
      </c>
      <c r="N6" s="200">
        <f t="shared" si="1"/>
        <v>77.06496068876865</v>
      </c>
      <c r="O6" s="178">
        <f t="shared" si="1"/>
        <v>76.263333172450416</v>
      </c>
      <c r="P6" s="105">
        <v>1</v>
      </c>
      <c r="Q6" s="105">
        <v>2</v>
      </c>
    </row>
    <row r="7" spans="1:17" s="7" customFormat="1" ht="16.149999999999999" customHeight="1" x14ac:dyDescent="0.15">
      <c r="A7" s="159"/>
      <c r="B7" s="29" t="s">
        <v>52</v>
      </c>
      <c r="C7" s="31"/>
      <c r="D7" s="197">
        <v>28219</v>
      </c>
      <c r="E7" s="197">
        <v>32752</v>
      </c>
      <c r="F7" s="104">
        <f>SUM(D7:E7)</f>
        <v>60971</v>
      </c>
      <c r="G7" s="199">
        <v>21047</v>
      </c>
      <c r="H7" s="199">
        <v>25041</v>
      </c>
      <c r="I7" s="105">
        <f>SUM(G7:H7)</f>
        <v>46088</v>
      </c>
      <c r="J7" s="199">
        <f t="shared" si="0"/>
        <v>7172</v>
      </c>
      <c r="K7" s="199">
        <f t="shared" si="0"/>
        <v>7711</v>
      </c>
      <c r="L7" s="105">
        <f>J7+K7</f>
        <v>14883</v>
      </c>
      <c r="M7" s="200">
        <f t="shared" si="1"/>
        <v>74.584499805095859</v>
      </c>
      <c r="N7" s="200">
        <f t="shared" si="1"/>
        <v>76.45639960918416</v>
      </c>
      <c r="O7" s="178">
        <f t="shared" si="1"/>
        <v>75.590034606616257</v>
      </c>
      <c r="P7" s="105">
        <v>1</v>
      </c>
      <c r="Q7" s="105">
        <v>2</v>
      </c>
    </row>
    <row r="8" spans="1:17" s="48" customFormat="1" ht="16.149999999999999" customHeight="1" x14ac:dyDescent="0.15">
      <c r="A8" s="73"/>
      <c r="B8" s="49" t="s">
        <v>53</v>
      </c>
      <c r="C8" s="44"/>
      <c r="D8" s="198">
        <v>27297</v>
      </c>
      <c r="E8" s="198">
        <v>31499</v>
      </c>
      <c r="F8" s="106">
        <f>SUM(D8:E8)</f>
        <v>58796</v>
      </c>
      <c r="G8" s="199">
        <v>20122</v>
      </c>
      <c r="H8" s="199">
        <v>23669</v>
      </c>
      <c r="I8" s="105">
        <f>SUM(G8:H8)</f>
        <v>43791</v>
      </c>
      <c r="J8" s="199">
        <f t="shared" si="0"/>
        <v>7175</v>
      </c>
      <c r="K8" s="199">
        <f t="shared" si="0"/>
        <v>7830</v>
      </c>
      <c r="L8" s="105">
        <f>J8+K8</f>
        <v>15005</v>
      </c>
      <c r="M8" s="200">
        <f>G8/D8*100</f>
        <v>73.715060263032569</v>
      </c>
      <c r="N8" s="200">
        <f>H8/E8*100</f>
        <v>75.142068002158808</v>
      </c>
      <c r="O8" s="178">
        <f>I8/F8*100</f>
        <v>74.479556432410362</v>
      </c>
      <c r="P8" s="105">
        <v>1</v>
      </c>
      <c r="Q8" s="105">
        <v>2</v>
      </c>
    </row>
    <row r="9" spans="1:17" s="48" customFormat="1" ht="16.149999999999999" customHeight="1" x14ac:dyDescent="0.15">
      <c r="A9" s="73"/>
      <c r="B9" s="49" t="s">
        <v>150</v>
      </c>
      <c r="C9" s="44"/>
      <c r="D9" s="293" t="s">
        <v>151</v>
      </c>
      <c r="E9" s="294"/>
      <c r="F9" s="294"/>
      <c r="G9" s="294"/>
      <c r="H9" s="294"/>
      <c r="I9" s="294"/>
      <c r="J9" s="107"/>
      <c r="K9" s="107"/>
      <c r="L9" s="107"/>
      <c r="M9" s="179"/>
      <c r="N9" s="179"/>
      <c r="O9" s="179"/>
      <c r="P9" s="107"/>
      <c r="Q9" s="107"/>
    </row>
    <row r="10" spans="1:17" s="48" customFormat="1" ht="16.149999999999999" customHeight="1" x14ac:dyDescent="0.15">
      <c r="A10" s="18" t="s">
        <v>153</v>
      </c>
      <c r="B10" s="49" t="s">
        <v>226</v>
      </c>
      <c r="C10" s="44"/>
      <c r="D10" s="293" t="s">
        <v>151</v>
      </c>
      <c r="E10" s="294"/>
      <c r="F10" s="294"/>
      <c r="G10" s="294"/>
      <c r="H10" s="294"/>
      <c r="I10" s="294"/>
      <c r="J10" s="107"/>
      <c r="K10" s="107"/>
      <c r="L10" s="107"/>
      <c r="M10" s="179"/>
      <c r="N10" s="179"/>
      <c r="O10" s="179"/>
      <c r="P10" s="107"/>
      <c r="Q10" s="107"/>
    </row>
    <row r="11" spans="1:17" s="48" customFormat="1" ht="16.149999999999999" customHeight="1" thickBot="1" x14ac:dyDescent="0.2">
      <c r="A11" s="243"/>
      <c r="B11" s="51" t="s">
        <v>233</v>
      </c>
      <c r="C11" s="47"/>
      <c r="D11" s="244">
        <v>24430</v>
      </c>
      <c r="E11" s="245">
        <v>27403</v>
      </c>
      <c r="F11" s="245">
        <v>51833</v>
      </c>
      <c r="G11" s="245">
        <v>15189</v>
      </c>
      <c r="H11" s="245">
        <v>17824</v>
      </c>
      <c r="I11" s="245">
        <v>33013</v>
      </c>
      <c r="J11" s="245">
        <v>9241</v>
      </c>
      <c r="K11" s="245">
        <v>9579</v>
      </c>
      <c r="L11" s="245">
        <v>18820</v>
      </c>
      <c r="M11" s="246">
        <v>62.17</v>
      </c>
      <c r="N11" s="246">
        <v>65.040000000000006</v>
      </c>
      <c r="O11" s="246">
        <v>63.69</v>
      </c>
      <c r="P11" s="245">
        <v>1</v>
      </c>
      <c r="Q11" s="245">
        <v>2</v>
      </c>
    </row>
    <row r="12" spans="1:17" s="7" customFormat="1" ht="16.149999999999999" customHeight="1" x14ac:dyDescent="0.15">
      <c r="A12" s="298" t="s">
        <v>35</v>
      </c>
      <c r="B12" s="298"/>
      <c r="C12" s="299"/>
      <c r="D12" s="108"/>
      <c r="E12" s="108"/>
      <c r="F12" s="108"/>
      <c r="G12" s="108"/>
      <c r="H12" s="108"/>
      <c r="I12" s="108"/>
      <c r="J12" s="108"/>
      <c r="K12" s="108"/>
      <c r="L12" s="108"/>
      <c r="M12" s="180"/>
      <c r="N12" s="180"/>
      <c r="O12" s="180"/>
      <c r="P12" s="108"/>
      <c r="Q12" s="108"/>
    </row>
    <row r="13" spans="1:17" s="2" customFormat="1" ht="16.149999999999999" customHeight="1" x14ac:dyDescent="0.15">
      <c r="A13" s="17" t="s">
        <v>27</v>
      </c>
      <c r="B13" s="29" t="s">
        <v>54</v>
      </c>
      <c r="C13" s="31"/>
      <c r="D13" s="197">
        <v>13729</v>
      </c>
      <c r="E13" s="197">
        <v>17741</v>
      </c>
      <c r="F13" s="104">
        <f>D13+E13</f>
        <v>31470</v>
      </c>
      <c r="G13" s="197">
        <v>12841</v>
      </c>
      <c r="H13" s="197">
        <v>16254</v>
      </c>
      <c r="I13" s="104">
        <f>G13+H13</f>
        <v>29095</v>
      </c>
      <c r="J13" s="197">
        <f>D13-G13</f>
        <v>888</v>
      </c>
      <c r="K13" s="197">
        <f>E13-H13</f>
        <v>1487</v>
      </c>
      <c r="L13" s="104">
        <f>J13+K13</f>
        <v>2375</v>
      </c>
      <c r="M13" s="201">
        <f>G13/D13*100</f>
        <v>93.531939689707926</v>
      </c>
      <c r="N13" s="201">
        <f>H13/E13*100</f>
        <v>91.618285327771829</v>
      </c>
      <c r="O13" s="181">
        <f>I13/F13*100</f>
        <v>92.453129965046074</v>
      </c>
      <c r="P13" s="104">
        <v>1</v>
      </c>
      <c r="Q13" s="104">
        <v>2</v>
      </c>
    </row>
    <row r="14" spans="1:17" s="2" customFormat="1" ht="16.149999999999999" customHeight="1" x14ac:dyDescent="0.15">
      <c r="A14" s="17"/>
      <c r="B14" s="29" t="s">
        <v>55</v>
      </c>
      <c r="C14" s="31"/>
      <c r="D14" s="286" t="s">
        <v>31</v>
      </c>
      <c r="E14" s="286"/>
      <c r="F14" s="286"/>
      <c r="G14" s="286"/>
      <c r="H14" s="286"/>
      <c r="I14" s="286"/>
      <c r="J14" s="109"/>
      <c r="K14" s="109"/>
      <c r="L14" s="109"/>
      <c r="M14" s="182"/>
      <c r="N14" s="182"/>
      <c r="O14" s="182"/>
      <c r="P14" s="109"/>
      <c r="Q14" s="109"/>
    </row>
    <row r="15" spans="1:17" s="2" customFormat="1" ht="16.149999999999999" customHeight="1" x14ac:dyDescent="0.15">
      <c r="A15" s="17"/>
      <c r="B15" s="29" t="s">
        <v>56</v>
      </c>
      <c r="C15" s="31"/>
      <c r="D15" s="197">
        <v>15925</v>
      </c>
      <c r="E15" s="197">
        <v>20175</v>
      </c>
      <c r="F15" s="104">
        <f>D15+E15</f>
        <v>36100</v>
      </c>
      <c r="G15" s="197">
        <v>14526</v>
      </c>
      <c r="H15" s="197">
        <v>17881</v>
      </c>
      <c r="I15" s="104">
        <f>G15+H15</f>
        <v>32407</v>
      </c>
      <c r="J15" s="197">
        <f>D15-G15</f>
        <v>1399</v>
      </c>
      <c r="K15" s="197">
        <f>E15-H15</f>
        <v>2294</v>
      </c>
      <c r="L15" s="104">
        <f>J15+K15</f>
        <v>3693</v>
      </c>
      <c r="M15" s="201">
        <f>G15/D15*100</f>
        <v>91.215070643642065</v>
      </c>
      <c r="N15" s="201">
        <f>H15/E15*100</f>
        <v>88.629491945477085</v>
      </c>
      <c r="O15" s="181">
        <f>I15/F15*100</f>
        <v>89.770083102493075</v>
      </c>
      <c r="P15" s="104">
        <v>1</v>
      </c>
      <c r="Q15" s="104">
        <v>2</v>
      </c>
    </row>
    <row r="16" spans="1:17" s="2" customFormat="1" ht="16.149999999999999" customHeight="1" x14ac:dyDescent="0.15">
      <c r="A16" s="17"/>
      <c r="B16" s="29" t="s">
        <v>57</v>
      </c>
      <c r="C16" s="31"/>
      <c r="D16" s="286" t="s">
        <v>31</v>
      </c>
      <c r="E16" s="286"/>
      <c r="F16" s="286"/>
      <c r="G16" s="286"/>
      <c r="H16" s="286"/>
      <c r="I16" s="286"/>
      <c r="J16" s="109"/>
      <c r="K16" s="109"/>
      <c r="L16" s="109"/>
      <c r="M16" s="182"/>
      <c r="N16" s="182"/>
      <c r="O16" s="182"/>
      <c r="P16" s="109"/>
      <c r="Q16" s="109"/>
    </row>
    <row r="17" spans="1:17" s="2" customFormat="1" ht="16.149999999999999" customHeight="1" x14ac:dyDescent="0.15">
      <c r="A17" s="17"/>
      <c r="B17" s="29" t="s">
        <v>58</v>
      </c>
      <c r="C17" s="31"/>
      <c r="D17" s="197">
        <v>18030</v>
      </c>
      <c r="E17" s="197">
        <v>21587</v>
      </c>
      <c r="F17" s="104">
        <f>D17+E17</f>
        <v>39617</v>
      </c>
      <c r="G17" s="197">
        <v>12673</v>
      </c>
      <c r="H17" s="197">
        <v>14313</v>
      </c>
      <c r="I17" s="104">
        <f>G17+H17</f>
        <v>26986</v>
      </c>
      <c r="J17" s="197">
        <f>D17-G17</f>
        <v>5357</v>
      </c>
      <c r="K17" s="197">
        <f>E17-H17</f>
        <v>7274</v>
      </c>
      <c r="L17" s="104">
        <f>J17+K17</f>
        <v>12631</v>
      </c>
      <c r="M17" s="201">
        <f t="shared" ref="M17:O18" si="2">G17/D17*100</f>
        <v>70.288408208541313</v>
      </c>
      <c r="N17" s="201">
        <f t="shared" si="2"/>
        <v>66.303793950062541</v>
      </c>
      <c r="O17" s="181">
        <f t="shared" si="2"/>
        <v>68.117222404523318</v>
      </c>
      <c r="P17" s="104">
        <v>1</v>
      </c>
      <c r="Q17" s="104">
        <v>2</v>
      </c>
    </row>
    <row r="18" spans="1:17" s="2" customFormat="1" ht="16.149999999999999" customHeight="1" x14ac:dyDescent="0.15">
      <c r="A18" s="17"/>
      <c r="B18" s="29" t="s">
        <v>223</v>
      </c>
      <c r="C18" s="31"/>
      <c r="D18" s="197">
        <v>19409</v>
      </c>
      <c r="E18" s="197">
        <v>22775</v>
      </c>
      <c r="F18" s="104">
        <f>D18+E18</f>
        <v>42184</v>
      </c>
      <c r="G18" s="197">
        <v>17421</v>
      </c>
      <c r="H18" s="197">
        <v>20726</v>
      </c>
      <c r="I18" s="104">
        <f>G18+H18</f>
        <v>38147</v>
      </c>
      <c r="J18" s="197">
        <f>D18-G18</f>
        <v>1988</v>
      </c>
      <c r="K18" s="197">
        <f>E18-H18</f>
        <v>2049</v>
      </c>
      <c r="L18" s="104">
        <f>J18+K18</f>
        <v>4037</v>
      </c>
      <c r="M18" s="201">
        <f t="shared" si="2"/>
        <v>89.75732907414087</v>
      </c>
      <c r="N18" s="201">
        <f t="shared" si="2"/>
        <v>91.003293084522511</v>
      </c>
      <c r="O18" s="181">
        <f t="shared" si="2"/>
        <v>90.430020860989941</v>
      </c>
      <c r="P18" s="104">
        <v>1</v>
      </c>
      <c r="Q18" s="104">
        <v>4</v>
      </c>
    </row>
    <row r="19" spans="1:17" s="2" customFormat="1" ht="16.149999999999999" customHeight="1" x14ac:dyDescent="0.15">
      <c r="A19" s="17"/>
      <c r="B19" s="29" t="s">
        <v>59</v>
      </c>
      <c r="C19" s="31"/>
      <c r="D19" s="286" t="s">
        <v>31</v>
      </c>
      <c r="E19" s="286"/>
      <c r="F19" s="286"/>
      <c r="G19" s="286"/>
      <c r="H19" s="286"/>
      <c r="I19" s="286"/>
      <c r="J19" s="109"/>
      <c r="K19" s="109"/>
      <c r="L19" s="109"/>
      <c r="M19" s="182"/>
      <c r="N19" s="182"/>
      <c r="O19" s="182"/>
      <c r="P19" s="109"/>
      <c r="Q19" s="109"/>
    </row>
    <row r="20" spans="1:17" s="2" customFormat="1" ht="16.149999999999999" customHeight="1" x14ac:dyDescent="0.15">
      <c r="A20" s="17"/>
      <c r="B20" s="29" t="s">
        <v>60</v>
      </c>
      <c r="C20" s="31"/>
      <c r="D20" s="286" t="s">
        <v>31</v>
      </c>
      <c r="E20" s="286"/>
      <c r="F20" s="286"/>
      <c r="G20" s="286"/>
      <c r="H20" s="286"/>
      <c r="I20" s="286"/>
      <c r="J20" s="109"/>
      <c r="K20" s="109"/>
      <c r="L20" s="109"/>
      <c r="M20" s="182"/>
      <c r="N20" s="182"/>
      <c r="O20" s="182"/>
      <c r="P20" s="109"/>
      <c r="Q20" s="109"/>
    </row>
    <row r="21" spans="1:17" s="2" customFormat="1" ht="16.149999999999999" customHeight="1" x14ac:dyDescent="0.15">
      <c r="A21" s="17"/>
      <c r="B21" s="29" t="s">
        <v>61</v>
      </c>
      <c r="C21" s="31"/>
      <c r="D21" s="286" t="s">
        <v>31</v>
      </c>
      <c r="E21" s="286"/>
      <c r="F21" s="286"/>
      <c r="G21" s="286"/>
      <c r="H21" s="286"/>
      <c r="I21" s="286"/>
      <c r="J21" s="109"/>
      <c r="K21" s="109"/>
      <c r="L21" s="109"/>
      <c r="M21" s="182"/>
      <c r="N21" s="182"/>
      <c r="O21" s="182"/>
      <c r="P21" s="109"/>
      <c r="Q21" s="109"/>
    </row>
    <row r="22" spans="1:17" s="2" customFormat="1" ht="16.149999999999999" customHeight="1" x14ac:dyDescent="0.15">
      <c r="A22" s="17" t="s">
        <v>26</v>
      </c>
      <c r="B22" s="29" t="s">
        <v>62</v>
      </c>
      <c r="C22" s="31"/>
      <c r="D22" s="286" t="s">
        <v>31</v>
      </c>
      <c r="E22" s="286"/>
      <c r="F22" s="286"/>
      <c r="G22" s="286"/>
      <c r="H22" s="286"/>
      <c r="I22" s="286"/>
      <c r="J22" s="109"/>
      <c r="K22" s="109"/>
      <c r="L22" s="109"/>
      <c r="M22" s="182"/>
      <c r="N22" s="182"/>
      <c r="O22" s="182"/>
      <c r="P22" s="109"/>
      <c r="Q22" s="109"/>
    </row>
    <row r="23" spans="1:17" s="2" customFormat="1" ht="16.149999999999999" customHeight="1" x14ac:dyDescent="0.15">
      <c r="A23" s="17"/>
      <c r="B23" s="29" t="s">
        <v>63</v>
      </c>
      <c r="C23" s="31"/>
      <c r="D23" s="197">
        <v>24323</v>
      </c>
      <c r="E23" s="197">
        <v>28735</v>
      </c>
      <c r="F23" s="104">
        <f>D23+E23</f>
        <v>53058</v>
      </c>
      <c r="G23" s="197">
        <v>18278</v>
      </c>
      <c r="H23" s="197">
        <v>21762</v>
      </c>
      <c r="I23" s="104">
        <f>G23+H23</f>
        <v>40040</v>
      </c>
      <c r="J23" s="197">
        <f>D23-G23</f>
        <v>6045</v>
      </c>
      <c r="K23" s="197">
        <f>E23-H23</f>
        <v>6973</v>
      </c>
      <c r="L23" s="104">
        <f>J23+K23</f>
        <v>13018</v>
      </c>
      <c r="M23" s="201">
        <f t="shared" ref="M23:O24" si="3">G23/D23*100</f>
        <v>75.146980224478881</v>
      </c>
      <c r="N23" s="201">
        <f t="shared" si="3"/>
        <v>75.733426135374984</v>
      </c>
      <c r="O23" s="181">
        <f t="shared" si="3"/>
        <v>75.464585924836967</v>
      </c>
      <c r="P23" s="104">
        <v>1</v>
      </c>
      <c r="Q23" s="104">
        <v>2</v>
      </c>
    </row>
    <row r="24" spans="1:17" s="2" customFormat="1" ht="16.149999999999999" customHeight="1" x14ac:dyDescent="0.15">
      <c r="A24" s="17"/>
      <c r="B24" s="29" t="s">
        <v>64</v>
      </c>
      <c r="C24" s="31"/>
      <c r="D24" s="197">
        <v>25169</v>
      </c>
      <c r="E24" s="197">
        <v>29415</v>
      </c>
      <c r="F24" s="104">
        <f>D24+E24</f>
        <v>54584</v>
      </c>
      <c r="G24" s="197">
        <v>18755</v>
      </c>
      <c r="H24" s="197">
        <v>22297</v>
      </c>
      <c r="I24" s="104">
        <f>G24+H24</f>
        <v>41052</v>
      </c>
      <c r="J24" s="197">
        <f>D24-G24</f>
        <v>6414</v>
      </c>
      <c r="K24" s="197">
        <f>E24-H24</f>
        <v>7118</v>
      </c>
      <c r="L24" s="104">
        <f>J24+K24</f>
        <v>13532</v>
      </c>
      <c r="M24" s="201">
        <f t="shared" si="3"/>
        <v>74.516270014700623</v>
      </c>
      <c r="N24" s="201">
        <f t="shared" si="3"/>
        <v>75.801461839197685</v>
      </c>
      <c r="O24" s="181">
        <f t="shared" si="3"/>
        <v>75.208852410962919</v>
      </c>
      <c r="P24" s="104">
        <v>1</v>
      </c>
      <c r="Q24" s="104">
        <v>2</v>
      </c>
    </row>
    <row r="25" spans="1:17" s="2" customFormat="1" ht="16.149999999999999" customHeight="1" thickBot="1" x14ac:dyDescent="0.2">
      <c r="A25" s="20"/>
      <c r="B25" s="30" t="s">
        <v>65</v>
      </c>
      <c r="C25" s="32"/>
      <c r="D25" s="284" t="s">
        <v>31</v>
      </c>
      <c r="E25" s="285"/>
      <c r="F25" s="285"/>
      <c r="G25" s="285"/>
      <c r="H25" s="285"/>
      <c r="I25" s="285"/>
      <c r="J25" s="110"/>
      <c r="K25" s="110"/>
      <c r="L25" s="110"/>
      <c r="M25" s="110"/>
      <c r="N25" s="110"/>
      <c r="O25" s="110"/>
      <c r="P25" s="110">
        <v>1</v>
      </c>
      <c r="Q25" s="110">
        <v>1</v>
      </c>
    </row>
    <row r="26" spans="1:17" s="99" customFormat="1" ht="16.149999999999999" customHeight="1" x14ac:dyDescent="0.15">
      <c r="A26" s="98"/>
      <c r="B26" s="98"/>
      <c r="C26" s="100"/>
      <c r="D26" s="101"/>
      <c r="E26" s="101"/>
      <c r="F26" s="101"/>
      <c r="G26" s="101"/>
      <c r="H26" s="101"/>
      <c r="I26" s="101"/>
      <c r="J26" s="102"/>
      <c r="K26" s="102"/>
      <c r="L26" s="102"/>
      <c r="M26" s="103"/>
      <c r="N26" s="103"/>
      <c r="O26" s="103"/>
      <c r="P26" s="102"/>
      <c r="Q26" s="98" t="s">
        <v>209</v>
      </c>
    </row>
  </sheetData>
  <mergeCells count="19">
    <mergeCell ref="A12:C12"/>
    <mergeCell ref="A1:I1"/>
    <mergeCell ref="A3:C4"/>
    <mergeCell ref="D3:F3"/>
    <mergeCell ref="G3:I3"/>
    <mergeCell ref="D10:I10"/>
    <mergeCell ref="P3:P4"/>
    <mergeCell ref="Q3:Q4"/>
    <mergeCell ref="A5:C5"/>
    <mergeCell ref="D9:I9"/>
    <mergeCell ref="J3:L3"/>
    <mergeCell ref="M3:O3"/>
    <mergeCell ref="D25:I25"/>
    <mergeCell ref="D14:I14"/>
    <mergeCell ref="D16:I16"/>
    <mergeCell ref="D19:I19"/>
    <mergeCell ref="D20:I20"/>
    <mergeCell ref="D21:I21"/>
    <mergeCell ref="D22:I22"/>
  </mergeCells>
  <phoneticPr fontId="2"/>
  <pageMargins left="0.70866141732283472" right="0.70866141732283472" top="0.74803149606299213" bottom="0.74803149606299213" header="0.31496062992125984" footer="0.31496062992125984"/>
  <pageSetup paperSize="9" scale="85" firstPageNumber="165" fitToHeight="0" pageOrder="overThenDown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3ABE-32F0-47F2-8DC0-B6D3A3BC0F33}">
  <dimension ref="A1:Q19"/>
  <sheetViews>
    <sheetView showGridLines="0" view="pageBreakPreview" zoomScale="90" zoomScaleNormal="86" zoomScaleSheetLayoutView="90" workbookViewId="0">
      <selection activeCell="Q16" sqref="Q16"/>
    </sheetView>
  </sheetViews>
  <sheetFormatPr defaultColWidth="9" defaultRowHeight="16.149999999999999" customHeight="1" x14ac:dyDescent="0.15"/>
  <cols>
    <col min="1" max="1" width="5.25" style="1" customWidth="1"/>
    <col min="2" max="2" width="9.5" style="1" customWidth="1"/>
    <col min="3" max="3" width="11.75" style="1" customWidth="1"/>
    <col min="4" max="5" width="8.75" style="1" customWidth="1"/>
    <col min="6" max="6" width="8.75" style="7" customWidth="1"/>
    <col min="7" max="8" width="8.75" style="1" customWidth="1"/>
    <col min="9" max="9" width="8.75" style="159" customWidth="1"/>
    <col min="10" max="11" width="8.75" style="1" customWidth="1"/>
    <col min="12" max="12" width="8.75" style="7" customWidth="1"/>
    <col min="13" max="14" width="8.75" style="1" customWidth="1"/>
    <col min="15" max="17" width="8.75" style="7" customWidth="1"/>
    <col min="18" max="16384" width="9" style="1"/>
  </cols>
  <sheetData>
    <row r="1" spans="1:17" s="48" customFormat="1" ht="30" customHeight="1" x14ac:dyDescent="0.15">
      <c r="A1" s="308" t="s">
        <v>157</v>
      </c>
      <c r="B1" s="308"/>
      <c r="C1" s="308"/>
      <c r="D1" s="308"/>
      <c r="E1" s="308"/>
      <c r="F1" s="308"/>
      <c r="G1" s="308"/>
      <c r="H1" s="308"/>
      <c r="I1" s="308"/>
    </row>
    <row r="2" spans="1:17" s="8" customFormat="1" ht="16.149999999999999" customHeight="1" thickBot="1" x14ac:dyDescent="0.2">
      <c r="I2" s="145"/>
      <c r="O2" s="9"/>
      <c r="Q2" s="9" t="s">
        <v>0</v>
      </c>
    </row>
    <row r="3" spans="1:17" s="7" customFormat="1" ht="16.149999999999999" customHeight="1" x14ac:dyDescent="0.15">
      <c r="A3" s="301" t="s">
        <v>1</v>
      </c>
      <c r="B3" s="301"/>
      <c r="C3" s="302"/>
      <c r="D3" s="297" t="s">
        <v>2</v>
      </c>
      <c r="E3" s="305"/>
      <c r="F3" s="305"/>
      <c r="G3" s="305" t="s">
        <v>3</v>
      </c>
      <c r="H3" s="305"/>
      <c r="I3" s="295"/>
      <c r="J3" s="305" t="s">
        <v>4</v>
      </c>
      <c r="K3" s="305"/>
      <c r="L3" s="305"/>
      <c r="M3" s="305" t="s">
        <v>5</v>
      </c>
      <c r="N3" s="305"/>
      <c r="O3" s="305"/>
      <c r="P3" s="287" t="s">
        <v>6</v>
      </c>
      <c r="Q3" s="289" t="s">
        <v>7</v>
      </c>
    </row>
    <row r="4" spans="1:17" s="7" customFormat="1" ht="16.149999999999999" customHeight="1" x14ac:dyDescent="0.15">
      <c r="A4" s="303"/>
      <c r="B4" s="303"/>
      <c r="C4" s="304"/>
      <c r="D4" s="160" t="s">
        <v>8</v>
      </c>
      <c r="E4" s="158" t="s">
        <v>9</v>
      </c>
      <c r="F4" s="158" t="s">
        <v>10</v>
      </c>
      <c r="G4" s="158" t="s">
        <v>8</v>
      </c>
      <c r="H4" s="158" t="s">
        <v>9</v>
      </c>
      <c r="I4" s="157" t="s">
        <v>10</v>
      </c>
      <c r="J4" s="158" t="s">
        <v>8</v>
      </c>
      <c r="K4" s="158" t="s">
        <v>9</v>
      </c>
      <c r="L4" s="158" t="s">
        <v>10</v>
      </c>
      <c r="M4" s="158" t="s">
        <v>8</v>
      </c>
      <c r="N4" s="158" t="s">
        <v>9</v>
      </c>
      <c r="O4" s="158" t="s">
        <v>10</v>
      </c>
      <c r="P4" s="288"/>
      <c r="Q4" s="290"/>
    </row>
    <row r="5" spans="1:17" s="7" customFormat="1" ht="16.149999999999999" customHeight="1" x14ac:dyDescent="0.15">
      <c r="A5" s="306" t="s">
        <v>36</v>
      </c>
      <c r="B5" s="306"/>
      <c r="C5" s="3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274"/>
      <c r="Q5" s="274"/>
    </row>
    <row r="6" spans="1:17" ht="16.149999999999999" customHeight="1" x14ac:dyDescent="0.15">
      <c r="A6" s="17" t="s">
        <v>27</v>
      </c>
      <c r="B6" s="29" t="s">
        <v>66</v>
      </c>
      <c r="C6" s="31"/>
      <c r="D6" s="286" t="s">
        <v>31</v>
      </c>
      <c r="E6" s="286"/>
      <c r="F6" s="286"/>
      <c r="G6" s="286"/>
      <c r="H6" s="286"/>
      <c r="I6" s="286"/>
      <c r="J6" s="109"/>
      <c r="K6" s="109"/>
      <c r="L6" s="109"/>
      <c r="M6" s="109"/>
      <c r="N6" s="109"/>
      <c r="O6" s="109"/>
      <c r="P6" s="275"/>
      <c r="Q6" s="275"/>
    </row>
    <row r="7" spans="1:17" s="19" customFormat="1" ht="16.149999999999999" customHeight="1" x14ac:dyDescent="0.15">
      <c r="A7" s="18"/>
      <c r="B7" s="49" t="s">
        <v>67</v>
      </c>
      <c r="C7" s="44"/>
      <c r="D7" s="197" t="s">
        <v>222</v>
      </c>
      <c r="E7" s="197" t="s">
        <v>222</v>
      </c>
      <c r="F7" s="104">
        <v>9383</v>
      </c>
      <c r="G7" s="197" t="s">
        <v>222</v>
      </c>
      <c r="H7" s="197" t="s">
        <v>222</v>
      </c>
      <c r="I7" s="104">
        <v>8764</v>
      </c>
      <c r="J7" s="197" t="s">
        <v>222</v>
      </c>
      <c r="K7" s="197" t="s">
        <v>222</v>
      </c>
      <c r="L7" s="104">
        <v>619</v>
      </c>
      <c r="M7" s="197" t="s">
        <v>222</v>
      </c>
      <c r="N7" s="197" t="s">
        <v>222</v>
      </c>
      <c r="O7" s="183">
        <v>93.4</v>
      </c>
      <c r="P7" s="273">
        <v>1</v>
      </c>
      <c r="Q7" s="273">
        <v>2</v>
      </c>
    </row>
    <row r="8" spans="1:17" ht="16.149999999999999" customHeight="1" x14ac:dyDescent="0.15">
      <c r="A8" s="17"/>
      <c r="B8" s="29" t="s">
        <v>68</v>
      </c>
      <c r="C8" s="31"/>
      <c r="D8" s="286" t="s">
        <v>31</v>
      </c>
      <c r="E8" s="286"/>
      <c r="F8" s="286"/>
      <c r="G8" s="286"/>
      <c r="H8" s="286"/>
      <c r="I8" s="286"/>
      <c r="J8" s="109"/>
      <c r="K8" s="109"/>
      <c r="L8" s="109"/>
      <c r="M8" s="109"/>
      <c r="N8" s="109"/>
      <c r="O8" s="184"/>
      <c r="P8" s="276"/>
      <c r="Q8" s="276"/>
    </row>
    <row r="9" spans="1:17" s="19" customFormat="1" ht="16.149999999999999" customHeight="1" x14ac:dyDescent="0.15">
      <c r="A9" s="18"/>
      <c r="B9" s="49" t="s">
        <v>69</v>
      </c>
      <c r="C9" s="44"/>
      <c r="D9" s="197" t="s">
        <v>222</v>
      </c>
      <c r="E9" s="197" t="s">
        <v>222</v>
      </c>
      <c r="F9" s="104">
        <v>9071</v>
      </c>
      <c r="G9" s="197" t="s">
        <v>222</v>
      </c>
      <c r="H9" s="197" t="s">
        <v>222</v>
      </c>
      <c r="I9" s="104">
        <v>6865</v>
      </c>
      <c r="J9" s="197" t="s">
        <v>222</v>
      </c>
      <c r="K9" s="197" t="s">
        <v>222</v>
      </c>
      <c r="L9" s="104">
        <v>2206</v>
      </c>
      <c r="M9" s="197" t="s">
        <v>222</v>
      </c>
      <c r="N9" s="197" t="s">
        <v>222</v>
      </c>
      <c r="O9" s="183">
        <v>75.7</v>
      </c>
      <c r="P9" s="273">
        <v>1</v>
      </c>
      <c r="Q9" s="273">
        <v>2</v>
      </c>
    </row>
    <row r="10" spans="1:17" ht="16.149999999999999" customHeight="1" x14ac:dyDescent="0.15">
      <c r="A10" s="17"/>
      <c r="B10" s="29" t="s">
        <v>70</v>
      </c>
      <c r="C10" s="31"/>
      <c r="D10" s="197">
        <v>4096</v>
      </c>
      <c r="E10" s="197">
        <v>5246</v>
      </c>
      <c r="F10" s="104">
        <v>9342</v>
      </c>
      <c r="G10" s="197">
        <v>3756</v>
      </c>
      <c r="H10" s="197">
        <v>4776</v>
      </c>
      <c r="I10" s="104">
        <v>8532</v>
      </c>
      <c r="J10" s="197">
        <v>340</v>
      </c>
      <c r="K10" s="197">
        <v>470</v>
      </c>
      <c r="L10" s="104">
        <v>810</v>
      </c>
      <c r="M10" s="201">
        <f>G10/D10*100</f>
        <v>91.69921875</v>
      </c>
      <c r="N10" s="201">
        <f>H10/E10*100</f>
        <v>91.040792985131532</v>
      </c>
      <c r="O10" s="181">
        <f>I10/F10*100</f>
        <v>91.329479768786129</v>
      </c>
      <c r="P10" s="277">
        <v>1</v>
      </c>
      <c r="Q10" s="277">
        <v>2</v>
      </c>
    </row>
    <row r="11" spans="1:17" ht="16.149999999999999" customHeight="1" x14ac:dyDescent="0.15">
      <c r="A11" s="17"/>
      <c r="B11" s="29" t="s">
        <v>71</v>
      </c>
      <c r="C11" s="31"/>
      <c r="D11" s="286" t="s">
        <v>31</v>
      </c>
      <c r="E11" s="286"/>
      <c r="F11" s="286"/>
      <c r="G11" s="286"/>
      <c r="H11" s="286"/>
      <c r="I11" s="286"/>
      <c r="J11" s="109"/>
      <c r="K11" s="109"/>
      <c r="L11" s="109"/>
      <c r="M11" s="182"/>
      <c r="N11" s="182"/>
      <c r="O11" s="182"/>
      <c r="P11" s="275"/>
      <c r="Q11" s="275"/>
    </row>
    <row r="12" spans="1:17" ht="16.149999999999999" customHeight="1" x14ac:dyDescent="0.15">
      <c r="A12" s="17"/>
      <c r="B12" s="29" t="s">
        <v>72</v>
      </c>
      <c r="C12" s="31"/>
      <c r="D12" s="286" t="s">
        <v>31</v>
      </c>
      <c r="E12" s="286"/>
      <c r="F12" s="286"/>
      <c r="G12" s="286"/>
      <c r="H12" s="286"/>
      <c r="I12" s="286"/>
      <c r="J12" s="109"/>
      <c r="K12" s="109"/>
      <c r="L12" s="109"/>
      <c r="M12" s="182"/>
      <c r="N12" s="182"/>
      <c r="O12" s="182"/>
      <c r="P12" s="275"/>
      <c r="Q12" s="275"/>
    </row>
    <row r="13" spans="1:17" ht="16.149999999999999" customHeight="1" x14ac:dyDescent="0.15">
      <c r="A13" s="17"/>
      <c r="B13" s="29" t="s">
        <v>73</v>
      </c>
      <c r="C13" s="31"/>
      <c r="D13" s="286" t="s">
        <v>31</v>
      </c>
      <c r="E13" s="286"/>
      <c r="F13" s="286"/>
      <c r="G13" s="286"/>
      <c r="H13" s="286"/>
      <c r="I13" s="286"/>
      <c r="J13" s="109"/>
      <c r="K13" s="109"/>
      <c r="L13" s="109"/>
      <c r="M13" s="182"/>
      <c r="N13" s="182"/>
      <c r="O13" s="182"/>
      <c r="P13" s="275"/>
      <c r="Q13" s="275"/>
    </row>
    <row r="14" spans="1:17" ht="16.149999999999999" customHeight="1" x14ac:dyDescent="0.15">
      <c r="A14" s="17"/>
      <c r="B14" s="29" t="s">
        <v>238</v>
      </c>
      <c r="C14" s="31"/>
      <c r="D14" s="286" t="s">
        <v>31</v>
      </c>
      <c r="E14" s="286"/>
      <c r="F14" s="286"/>
      <c r="G14" s="286"/>
      <c r="H14" s="286"/>
      <c r="I14" s="286"/>
      <c r="J14" s="109"/>
      <c r="K14" s="109"/>
      <c r="L14" s="109"/>
      <c r="M14" s="182"/>
      <c r="N14" s="182"/>
      <c r="O14" s="182"/>
      <c r="P14" s="275"/>
      <c r="Q14" s="275"/>
    </row>
    <row r="15" spans="1:17" s="19" customFormat="1" ht="16.149999999999999" customHeight="1" x14ac:dyDescent="0.15">
      <c r="A15" s="18" t="s">
        <v>26</v>
      </c>
      <c r="B15" s="49" t="s">
        <v>74</v>
      </c>
      <c r="C15" s="44"/>
      <c r="D15" s="199">
        <v>3938</v>
      </c>
      <c r="E15" s="199">
        <v>4854</v>
      </c>
      <c r="F15" s="105">
        <v>8792</v>
      </c>
      <c r="G15" s="199">
        <v>3575</v>
      </c>
      <c r="H15" s="199">
        <v>4484</v>
      </c>
      <c r="I15" s="105">
        <v>8059</v>
      </c>
      <c r="J15" s="197">
        <v>363</v>
      </c>
      <c r="K15" s="197">
        <v>370</v>
      </c>
      <c r="L15" s="104">
        <v>733</v>
      </c>
      <c r="M15" s="200">
        <v>90.78</v>
      </c>
      <c r="N15" s="200">
        <v>92.38</v>
      </c>
      <c r="O15" s="178">
        <v>91.66</v>
      </c>
      <c r="P15" s="278">
        <v>1</v>
      </c>
      <c r="Q15" s="278">
        <v>2</v>
      </c>
    </row>
    <row r="16" spans="1:17" ht="16.149999999999999" customHeight="1" x14ac:dyDescent="0.15">
      <c r="A16" s="17"/>
      <c r="B16" s="29" t="s">
        <v>75</v>
      </c>
      <c r="C16" s="31"/>
      <c r="D16" s="197">
        <v>3880</v>
      </c>
      <c r="E16" s="197">
        <v>4786</v>
      </c>
      <c r="F16" s="104">
        <f>D16+E16</f>
        <v>8666</v>
      </c>
      <c r="G16" s="197">
        <v>3261</v>
      </c>
      <c r="H16" s="197">
        <v>4119</v>
      </c>
      <c r="I16" s="104">
        <v>7380</v>
      </c>
      <c r="J16" s="197">
        <v>619</v>
      </c>
      <c r="K16" s="197">
        <v>667</v>
      </c>
      <c r="L16" s="104">
        <v>1286</v>
      </c>
      <c r="M16" s="201">
        <f t="shared" ref="M16:O17" si="0">G16/D16*100</f>
        <v>84.046391752577321</v>
      </c>
      <c r="N16" s="201">
        <f t="shared" si="0"/>
        <v>86.063518595904725</v>
      </c>
      <c r="O16" s="181">
        <f t="shared" si="0"/>
        <v>85.160396953611823</v>
      </c>
      <c r="P16" s="277">
        <v>1</v>
      </c>
      <c r="Q16" s="277">
        <v>3</v>
      </c>
    </row>
    <row r="17" spans="1:17" ht="16.149999999999999" customHeight="1" x14ac:dyDescent="0.15">
      <c r="A17" s="17"/>
      <c r="B17" s="29" t="s">
        <v>76</v>
      </c>
      <c r="C17" s="31"/>
      <c r="D17" s="197">
        <v>3792</v>
      </c>
      <c r="E17" s="197">
        <v>4631</v>
      </c>
      <c r="F17" s="104">
        <v>8423</v>
      </c>
      <c r="G17" s="197">
        <v>3321</v>
      </c>
      <c r="H17" s="197">
        <v>4176</v>
      </c>
      <c r="I17" s="104">
        <f>G17+H17</f>
        <v>7497</v>
      </c>
      <c r="J17" s="197">
        <f>D17-G17</f>
        <v>471</v>
      </c>
      <c r="K17" s="197">
        <f>E17-H17</f>
        <v>455</v>
      </c>
      <c r="L17" s="104">
        <f>J17+K17</f>
        <v>926</v>
      </c>
      <c r="M17" s="201">
        <f t="shared" si="0"/>
        <v>87.579113924050631</v>
      </c>
      <c r="N17" s="201">
        <f t="shared" si="0"/>
        <v>90.174908227164764</v>
      </c>
      <c r="O17" s="181">
        <f t="shared" si="0"/>
        <v>89.006292294906814</v>
      </c>
      <c r="P17" s="277">
        <v>1</v>
      </c>
      <c r="Q17" s="277">
        <v>2</v>
      </c>
    </row>
    <row r="18" spans="1:17" ht="16.149999999999999" customHeight="1" thickBot="1" x14ac:dyDescent="0.2">
      <c r="A18" s="20"/>
      <c r="B18" s="30" t="s">
        <v>77</v>
      </c>
      <c r="C18" s="32"/>
      <c r="D18" s="285" t="s">
        <v>31</v>
      </c>
      <c r="E18" s="285"/>
      <c r="F18" s="285"/>
      <c r="G18" s="285"/>
      <c r="H18" s="285"/>
      <c r="I18" s="285"/>
      <c r="J18" s="110"/>
      <c r="K18" s="110"/>
      <c r="L18" s="110"/>
      <c r="M18" s="110"/>
      <c r="N18" s="110"/>
      <c r="O18" s="110"/>
      <c r="P18" s="279"/>
      <c r="Q18" s="279"/>
    </row>
    <row r="19" spans="1:17" s="8" customFormat="1" ht="16.149999999999999" customHeight="1" x14ac:dyDescent="0.15">
      <c r="I19" s="145"/>
      <c r="P19" s="9"/>
      <c r="Q19" s="9" t="s">
        <v>237</v>
      </c>
    </row>
  </sheetData>
  <mergeCells count="16">
    <mergeCell ref="A1:I1"/>
    <mergeCell ref="A3:C4"/>
    <mergeCell ref="D3:F3"/>
    <mergeCell ref="G3:I3"/>
    <mergeCell ref="A5:C5"/>
    <mergeCell ref="D6:I6"/>
    <mergeCell ref="J3:L3"/>
    <mergeCell ref="D11:I11"/>
    <mergeCell ref="D8:I8"/>
    <mergeCell ref="Q3:Q4"/>
    <mergeCell ref="D12:I12"/>
    <mergeCell ref="D13:I13"/>
    <mergeCell ref="D14:I14"/>
    <mergeCell ref="D18:I18"/>
    <mergeCell ref="P3:P4"/>
    <mergeCell ref="M3:O3"/>
  </mergeCells>
  <phoneticPr fontId="2"/>
  <pageMargins left="0.70866141732283472" right="0.70866141732283472" top="0.74803149606299213" bottom="0.74803149606299213" header="0.31496062992125984" footer="0.31496062992125984"/>
  <pageSetup paperSize="9" scale="85" firstPageNumber="165" fitToHeight="0" pageOrder="overThenDown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BCB8-BB6A-4AD7-976E-C549EAE3CB63}">
  <dimension ref="A1:Q30"/>
  <sheetViews>
    <sheetView showGridLines="0" view="pageBreakPreview" zoomScale="90" zoomScaleNormal="100" zoomScaleSheetLayoutView="90" workbookViewId="0">
      <selection activeCell="P11" sqref="P11"/>
    </sheetView>
  </sheetViews>
  <sheetFormatPr defaultColWidth="9" defaultRowHeight="16.149999999999999" customHeight="1" x14ac:dyDescent="0.15"/>
  <cols>
    <col min="1" max="1" width="5.25" style="1" customWidth="1"/>
    <col min="2" max="2" width="9.5" style="1" bestFit="1" customWidth="1"/>
    <col min="3" max="3" width="13.75" style="1" customWidth="1"/>
    <col min="4" max="5" width="8.75" style="1" customWidth="1"/>
    <col min="6" max="6" width="8.75" style="7" customWidth="1"/>
    <col min="7" max="8" width="8.75" style="1" customWidth="1"/>
    <col min="9" max="9" width="8.75" style="165" customWidth="1"/>
    <col min="10" max="11" width="8.75" style="1" customWidth="1"/>
    <col min="12" max="12" width="8.75" style="7" customWidth="1"/>
    <col min="13" max="14" width="8.75" style="1" customWidth="1"/>
    <col min="15" max="15" width="8.75" style="7" customWidth="1"/>
    <col min="16" max="17" width="8.75" style="1" customWidth="1"/>
    <col min="18" max="16384" width="9" style="1"/>
  </cols>
  <sheetData>
    <row r="1" spans="1:17" s="7" customFormat="1" ht="30" customHeight="1" x14ac:dyDescent="0.15">
      <c r="A1" s="300" t="s">
        <v>158</v>
      </c>
      <c r="B1" s="300"/>
      <c r="C1" s="300"/>
      <c r="D1" s="300"/>
      <c r="E1" s="300"/>
      <c r="F1" s="300"/>
      <c r="G1" s="300"/>
      <c r="H1" s="300"/>
      <c r="I1" s="300"/>
    </row>
    <row r="2" spans="1:17" s="8" customFormat="1" ht="16.149999999999999" customHeight="1" thickBot="1" x14ac:dyDescent="0.2">
      <c r="I2" s="145"/>
      <c r="Q2" s="9" t="s">
        <v>0</v>
      </c>
    </row>
    <row r="3" spans="1:17" s="7" customFormat="1" ht="16.149999999999999" customHeight="1" x14ac:dyDescent="0.15">
      <c r="A3" s="297" t="s">
        <v>1</v>
      </c>
      <c r="B3" s="305"/>
      <c r="C3" s="305"/>
      <c r="D3" s="297" t="s">
        <v>2</v>
      </c>
      <c r="E3" s="305"/>
      <c r="F3" s="305"/>
      <c r="G3" s="305" t="s">
        <v>3</v>
      </c>
      <c r="H3" s="305"/>
      <c r="I3" s="295"/>
      <c r="J3" s="305" t="s">
        <v>4</v>
      </c>
      <c r="K3" s="305"/>
      <c r="L3" s="305"/>
      <c r="M3" s="305" t="s">
        <v>5</v>
      </c>
      <c r="N3" s="305"/>
      <c r="O3" s="305"/>
      <c r="P3" s="305" t="s">
        <v>6</v>
      </c>
      <c r="Q3" s="295" t="s">
        <v>7</v>
      </c>
    </row>
    <row r="4" spans="1:17" s="7" customFormat="1" ht="16.149999999999999" customHeight="1" x14ac:dyDescent="0.15">
      <c r="A4" s="309"/>
      <c r="B4" s="310"/>
      <c r="C4" s="310"/>
      <c r="D4" s="170" t="s">
        <v>8</v>
      </c>
      <c r="E4" s="168" t="s">
        <v>9</v>
      </c>
      <c r="F4" s="168" t="s">
        <v>10</v>
      </c>
      <c r="G4" s="168" t="s">
        <v>8</v>
      </c>
      <c r="H4" s="168" t="s">
        <v>9</v>
      </c>
      <c r="I4" s="167" t="s">
        <v>10</v>
      </c>
      <c r="J4" s="168" t="s">
        <v>8</v>
      </c>
      <c r="K4" s="168" t="s">
        <v>9</v>
      </c>
      <c r="L4" s="168" t="s">
        <v>10</v>
      </c>
      <c r="M4" s="168" t="s">
        <v>8</v>
      </c>
      <c r="N4" s="168" t="s">
        <v>9</v>
      </c>
      <c r="O4" s="168" t="s">
        <v>10</v>
      </c>
      <c r="P4" s="310"/>
      <c r="Q4" s="311"/>
    </row>
    <row r="5" spans="1:17" s="2" customFormat="1" ht="16.149999999999999" customHeight="1" x14ac:dyDescent="0.15">
      <c r="A5" s="291" t="s">
        <v>37</v>
      </c>
      <c r="B5" s="291"/>
      <c r="C5" s="166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</row>
    <row r="6" spans="1:17" s="2" customFormat="1" ht="16.149999999999999" customHeight="1" x14ac:dyDescent="0.15">
      <c r="A6" s="17" t="s">
        <v>15</v>
      </c>
      <c r="B6" s="29" t="s">
        <v>51</v>
      </c>
      <c r="C6" s="166"/>
      <c r="D6" s="202">
        <v>28706</v>
      </c>
      <c r="E6" s="197">
        <v>33451</v>
      </c>
      <c r="F6" s="104">
        <f>SUM(D6:E6)</f>
        <v>62157</v>
      </c>
      <c r="G6" s="199">
        <v>21621</v>
      </c>
      <c r="H6" s="199">
        <v>25779</v>
      </c>
      <c r="I6" s="105">
        <f>SUM(G6:H6)</f>
        <v>47400</v>
      </c>
      <c r="J6" s="199">
        <f t="shared" ref="J6:K8" si="0">D6-G6</f>
        <v>7085</v>
      </c>
      <c r="K6" s="199">
        <f t="shared" si="0"/>
        <v>7672</v>
      </c>
      <c r="L6" s="105">
        <f>J6+K6</f>
        <v>14757</v>
      </c>
      <c r="M6" s="200">
        <f>G6/D6*100</f>
        <v>75.318748693652893</v>
      </c>
      <c r="N6" s="200">
        <f>H6/E6*100</f>
        <v>77.06496068876865</v>
      </c>
      <c r="O6" s="178">
        <f>I6/F6*100</f>
        <v>76.258506684685557</v>
      </c>
      <c r="P6" s="106">
        <v>22</v>
      </c>
      <c r="Q6" s="106">
        <v>29</v>
      </c>
    </row>
    <row r="7" spans="1:17" s="2" customFormat="1" ht="16.149999999999999" customHeight="1" x14ac:dyDescent="0.15">
      <c r="A7" s="165"/>
      <c r="B7" s="29" t="s">
        <v>52</v>
      </c>
      <c r="C7" s="166"/>
      <c r="D7" s="202">
        <v>28219</v>
      </c>
      <c r="E7" s="197">
        <v>32752</v>
      </c>
      <c r="F7" s="104">
        <f>SUM(D7:E7)</f>
        <v>60971</v>
      </c>
      <c r="G7" s="199">
        <v>21044</v>
      </c>
      <c r="H7" s="199">
        <v>25029</v>
      </c>
      <c r="I7" s="105">
        <f>SUM(G7:H7)</f>
        <v>46073</v>
      </c>
      <c r="J7" s="199">
        <f t="shared" si="0"/>
        <v>7175</v>
      </c>
      <c r="K7" s="199">
        <f t="shared" si="0"/>
        <v>7723</v>
      </c>
      <c r="L7" s="105">
        <f>J7+K7</f>
        <v>14898</v>
      </c>
      <c r="M7" s="200">
        <f t="shared" ref="M7:O8" si="1">G7/D7*100</f>
        <v>74.573868670045002</v>
      </c>
      <c r="N7" s="200">
        <f t="shared" si="1"/>
        <v>76.419760625305315</v>
      </c>
      <c r="O7" s="178">
        <f t="shared" si="1"/>
        <v>75.565432746715658</v>
      </c>
      <c r="P7" s="106">
        <v>22</v>
      </c>
      <c r="Q7" s="106">
        <v>26</v>
      </c>
    </row>
    <row r="8" spans="1:17" s="50" customFormat="1" ht="16.149999999999999" customHeight="1" x14ac:dyDescent="0.15">
      <c r="A8" s="73"/>
      <c r="B8" s="49" t="s">
        <v>53</v>
      </c>
      <c r="C8" s="74"/>
      <c r="D8" s="203">
        <v>27297</v>
      </c>
      <c r="E8" s="198">
        <v>31499</v>
      </c>
      <c r="F8" s="106">
        <f>SUM(D8:E8)</f>
        <v>58796</v>
      </c>
      <c r="G8" s="199">
        <v>20112</v>
      </c>
      <c r="H8" s="199">
        <v>23654</v>
      </c>
      <c r="I8" s="105">
        <f>SUM(G8:H8)</f>
        <v>43766</v>
      </c>
      <c r="J8" s="199">
        <f t="shared" si="0"/>
        <v>7185</v>
      </c>
      <c r="K8" s="199">
        <f t="shared" si="0"/>
        <v>7845</v>
      </c>
      <c r="L8" s="105">
        <f>J8+K8</f>
        <v>15030</v>
      </c>
      <c r="M8" s="200">
        <f t="shared" si="1"/>
        <v>73.678426200681386</v>
      </c>
      <c r="N8" s="200">
        <f t="shared" si="1"/>
        <v>75.094447442775959</v>
      </c>
      <c r="O8" s="178">
        <f t="shared" si="1"/>
        <v>74.437036533097483</v>
      </c>
      <c r="P8" s="106">
        <v>20</v>
      </c>
      <c r="Q8" s="106">
        <v>24</v>
      </c>
    </row>
    <row r="9" spans="1:17" s="50" customFormat="1" ht="16.149999999999999" customHeight="1" x14ac:dyDescent="0.15">
      <c r="A9" s="73"/>
      <c r="B9" s="49" t="s">
        <v>150</v>
      </c>
      <c r="C9" s="74"/>
      <c r="D9" s="312" t="s">
        <v>16</v>
      </c>
      <c r="E9" s="286"/>
      <c r="F9" s="286"/>
      <c r="G9" s="286"/>
      <c r="H9" s="286"/>
      <c r="I9" s="286"/>
      <c r="J9" s="112"/>
      <c r="K9" s="112"/>
      <c r="L9" s="112"/>
      <c r="M9" s="185"/>
      <c r="N9" s="185"/>
      <c r="O9" s="185"/>
      <c r="P9" s="112"/>
      <c r="Q9" s="112"/>
    </row>
    <row r="10" spans="1:17" s="50" customFormat="1" ht="16.149999999999999" customHeight="1" x14ac:dyDescent="0.15">
      <c r="A10" s="239" t="s">
        <v>153</v>
      </c>
      <c r="B10" s="49" t="s">
        <v>226</v>
      </c>
      <c r="C10" s="74"/>
      <c r="D10" s="240">
        <v>25821</v>
      </c>
      <c r="E10" s="106">
        <v>29113</v>
      </c>
      <c r="F10" s="106">
        <v>54934</v>
      </c>
      <c r="G10" s="106">
        <v>14944</v>
      </c>
      <c r="H10" s="106">
        <v>17337</v>
      </c>
      <c r="I10" s="106">
        <v>32281</v>
      </c>
      <c r="J10" s="106">
        <v>10877</v>
      </c>
      <c r="K10" s="106">
        <v>11776</v>
      </c>
      <c r="L10" s="106">
        <v>22653</v>
      </c>
      <c r="M10" s="241">
        <v>57.875372758607334</v>
      </c>
      <c r="N10" s="241">
        <v>59.550716174904686</v>
      </c>
      <c r="O10" s="241">
        <v>58.763243164524702</v>
      </c>
      <c r="P10" s="106">
        <v>18</v>
      </c>
      <c r="Q10" s="106">
        <v>21</v>
      </c>
    </row>
    <row r="11" spans="1:17" s="48" customFormat="1" ht="16.149999999999999" customHeight="1" thickBot="1" x14ac:dyDescent="0.2">
      <c r="A11" s="93"/>
      <c r="B11" s="51" t="s">
        <v>233</v>
      </c>
      <c r="C11" s="47"/>
      <c r="D11" s="247">
        <v>24430</v>
      </c>
      <c r="E11" s="248">
        <v>27403</v>
      </c>
      <c r="F11" s="245">
        <v>51833</v>
      </c>
      <c r="G11" s="199">
        <v>15185</v>
      </c>
      <c r="H11" s="199">
        <v>17819</v>
      </c>
      <c r="I11" s="105">
        <v>33004</v>
      </c>
      <c r="J11" s="248">
        <v>9245</v>
      </c>
      <c r="K11" s="248">
        <v>9584</v>
      </c>
      <c r="L11" s="245">
        <v>18829</v>
      </c>
      <c r="M11" s="249">
        <v>62.16</v>
      </c>
      <c r="N11" s="249">
        <v>65.03</v>
      </c>
      <c r="O11" s="246">
        <v>63.67</v>
      </c>
      <c r="P11" s="245">
        <v>18</v>
      </c>
      <c r="Q11" s="245">
        <v>21</v>
      </c>
    </row>
    <row r="12" spans="1:17" s="7" customFormat="1" ht="16.149999999999999" customHeight="1" x14ac:dyDescent="0.15">
      <c r="A12" s="298" t="s">
        <v>35</v>
      </c>
      <c r="B12" s="298"/>
      <c r="C12" s="45"/>
      <c r="D12" s="204"/>
      <c r="E12" s="205"/>
      <c r="F12" s="113"/>
      <c r="G12" s="205"/>
      <c r="H12" s="205"/>
      <c r="I12" s="113"/>
      <c r="J12" s="205"/>
      <c r="K12" s="205"/>
      <c r="L12" s="113"/>
      <c r="M12" s="206"/>
      <c r="N12" s="206"/>
      <c r="O12" s="186"/>
      <c r="P12" s="113"/>
      <c r="Q12" s="113"/>
    </row>
    <row r="13" spans="1:17" s="2" customFormat="1" ht="16.149999999999999" customHeight="1" x14ac:dyDescent="0.15">
      <c r="A13" s="17" t="s">
        <v>11</v>
      </c>
      <c r="B13" s="29" t="s">
        <v>78</v>
      </c>
      <c r="C13" s="31" t="s">
        <v>12</v>
      </c>
      <c r="D13" s="197">
        <v>11780</v>
      </c>
      <c r="E13" s="197">
        <v>15457</v>
      </c>
      <c r="F13" s="104">
        <f t="shared" ref="F13:F21" si="2">D13+E13</f>
        <v>27237</v>
      </c>
      <c r="G13" s="197">
        <v>10982</v>
      </c>
      <c r="H13" s="197">
        <v>14268</v>
      </c>
      <c r="I13" s="104">
        <f t="shared" ref="I13:I21" si="3">G13+H13</f>
        <v>25250</v>
      </c>
      <c r="J13" s="197">
        <f t="shared" ref="J13:K21" si="4">D13-G13</f>
        <v>798</v>
      </c>
      <c r="K13" s="197">
        <f t="shared" si="4"/>
        <v>1189</v>
      </c>
      <c r="L13" s="104">
        <f t="shared" ref="L13:L21" si="5">J13+K13</f>
        <v>1987</v>
      </c>
      <c r="M13" s="201">
        <f t="shared" ref="M13:O21" si="6">G13/D13*100</f>
        <v>93.225806451612897</v>
      </c>
      <c r="N13" s="201">
        <f t="shared" si="6"/>
        <v>92.307692307692307</v>
      </c>
      <c r="O13" s="181">
        <f t="shared" si="6"/>
        <v>92.704776590667109</v>
      </c>
      <c r="P13" s="104">
        <v>28</v>
      </c>
      <c r="Q13" s="104">
        <v>40</v>
      </c>
    </row>
    <row r="14" spans="1:17" s="2" customFormat="1" ht="16.149999999999999" customHeight="1" x14ac:dyDescent="0.15">
      <c r="A14" s="17"/>
      <c r="B14" s="29" t="s">
        <v>79</v>
      </c>
      <c r="C14" s="31" t="s">
        <v>25</v>
      </c>
      <c r="D14" s="197">
        <v>13722</v>
      </c>
      <c r="E14" s="197">
        <v>17825</v>
      </c>
      <c r="F14" s="104">
        <f t="shared" si="2"/>
        <v>31547</v>
      </c>
      <c r="G14" s="197">
        <v>12582</v>
      </c>
      <c r="H14" s="197">
        <v>16145</v>
      </c>
      <c r="I14" s="104">
        <f t="shared" si="3"/>
        <v>28727</v>
      </c>
      <c r="J14" s="197">
        <f t="shared" si="4"/>
        <v>1140</v>
      </c>
      <c r="K14" s="197">
        <f t="shared" si="4"/>
        <v>1680</v>
      </c>
      <c r="L14" s="104">
        <f t="shared" si="5"/>
        <v>2820</v>
      </c>
      <c r="M14" s="201">
        <f t="shared" si="6"/>
        <v>91.692173152601669</v>
      </c>
      <c r="N14" s="201">
        <f t="shared" si="6"/>
        <v>90.575035063113603</v>
      </c>
      <c r="O14" s="181">
        <f t="shared" si="6"/>
        <v>91.060956667828947</v>
      </c>
      <c r="P14" s="104">
        <v>28</v>
      </c>
      <c r="Q14" s="104">
        <v>38</v>
      </c>
    </row>
    <row r="15" spans="1:17" s="2" customFormat="1" ht="16.149999999999999" customHeight="1" x14ac:dyDescent="0.15">
      <c r="A15" s="17"/>
      <c r="B15" s="29" t="s">
        <v>80</v>
      </c>
      <c r="C15" s="31" t="s">
        <v>13</v>
      </c>
      <c r="D15" s="197">
        <v>15925</v>
      </c>
      <c r="E15" s="197">
        <v>20175</v>
      </c>
      <c r="F15" s="104">
        <f t="shared" si="2"/>
        <v>36100</v>
      </c>
      <c r="G15" s="197">
        <v>14526</v>
      </c>
      <c r="H15" s="197">
        <v>17882</v>
      </c>
      <c r="I15" s="104">
        <f t="shared" si="3"/>
        <v>32408</v>
      </c>
      <c r="J15" s="197">
        <f t="shared" si="4"/>
        <v>1399</v>
      </c>
      <c r="K15" s="197">
        <f t="shared" si="4"/>
        <v>2293</v>
      </c>
      <c r="L15" s="104">
        <f t="shared" si="5"/>
        <v>3692</v>
      </c>
      <c r="M15" s="201">
        <f t="shared" si="6"/>
        <v>91.215070643642065</v>
      </c>
      <c r="N15" s="201">
        <f t="shared" si="6"/>
        <v>88.634448574969014</v>
      </c>
      <c r="O15" s="181">
        <f t="shared" si="6"/>
        <v>89.772853185595565</v>
      </c>
      <c r="P15" s="104">
        <v>28</v>
      </c>
      <c r="Q15" s="104">
        <v>33</v>
      </c>
    </row>
    <row r="16" spans="1:17" s="2" customFormat="1" ht="16.149999999999999" customHeight="1" x14ac:dyDescent="0.15">
      <c r="A16" s="17"/>
      <c r="B16" s="29" t="s">
        <v>57</v>
      </c>
      <c r="C16" s="31"/>
      <c r="D16" s="197">
        <v>17306</v>
      </c>
      <c r="E16" s="197">
        <v>20680</v>
      </c>
      <c r="F16" s="104">
        <f t="shared" si="2"/>
        <v>37986</v>
      </c>
      <c r="G16" s="197">
        <v>15414</v>
      </c>
      <c r="H16" s="197">
        <v>18386</v>
      </c>
      <c r="I16" s="104">
        <f t="shared" si="3"/>
        <v>33800</v>
      </c>
      <c r="J16" s="197">
        <f t="shared" si="4"/>
        <v>1892</v>
      </c>
      <c r="K16" s="197">
        <f t="shared" si="4"/>
        <v>2294</v>
      </c>
      <c r="L16" s="104">
        <f t="shared" si="5"/>
        <v>4186</v>
      </c>
      <c r="M16" s="201">
        <f t="shared" si="6"/>
        <v>89.067375476713281</v>
      </c>
      <c r="N16" s="201">
        <f t="shared" si="6"/>
        <v>88.907156673114116</v>
      </c>
      <c r="O16" s="181">
        <f t="shared" si="6"/>
        <v>88.980150581793296</v>
      </c>
      <c r="P16" s="104">
        <v>28</v>
      </c>
      <c r="Q16" s="104">
        <v>30</v>
      </c>
    </row>
    <row r="17" spans="1:17" s="2" customFormat="1" ht="16.149999999999999" customHeight="1" x14ac:dyDescent="0.15">
      <c r="A17" s="17"/>
      <c r="B17" s="29" t="s">
        <v>58</v>
      </c>
      <c r="C17" s="31" t="s">
        <v>14</v>
      </c>
      <c r="D17" s="197">
        <v>18030</v>
      </c>
      <c r="E17" s="197">
        <v>21587</v>
      </c>
      <c r="F17" s="104">
        <f t="shared" si="2"/>
        <v>39617</v>
      </c>
      <c r="G17" s="197">
        <v>12668</v>
      </c>
      <c r="H17" s="197">
        <v>14313</v>
      </c>
      <c r="I17" s="104">
        <f t="shared" si="3"/>
        <v>26981</v>
      </c>
      <c r="J17" s="197">
        <f t="shared" si="4"/>
        <v>5362</v>
      </c>
      <c r="K17" s="197">
        <f t="shared" si="4"/>
        <v>7274</v>
      </c>
      <c r="L17" s="104">
        <f t="shared" si="5"/>
        <v>12636</v>
      </c>
      <c r="M17" s="201">
        <f t="shared" si="6"/>
        <v>70.260676650027733</v>
      </c>
      <c r="N17" s="201">
        <f t="shared" si="6"/>
        <v>66.303793950062541</v>
      </c>
      <c r="O17" s="181">
        <f t="shared" si="6"/>
        <v>68.104601559936398</v>
      </c>
      <c r="P17" s="104">
        <v>1</v>
      </c>
      <c r="Q17" s="104">
        <v>2</v>
      </c>
    </row>
    <row r="18" spans="1:17" s="2" customFormat="1" ht="16.149999999999999" customHeight="1" x14ac:dyDescent="0.15">
      <c r="A18" s="17"/>
      <c r="B18" s="29" t="s">
        <v>81</v>
      </c>
      <c r="C18" s="31"/>
      <c r="D18" s="197">
        <v>18799</v>
      </c>
      <c r="E18" s="197">
        <v>22173</v>
      </c>
      <c r="F18" s="104">
        <f t="shared" si="2"/>
        <v>40972</v>
      </c>
      <c r="G18" s="197">
        <v>16988</v>
      </c>
      <c r="H18" s="197">
        <v>19855</v>
      </c>
      <c r="I18" s="104">
        <f t="shared" si="3"/>
        <v>36843</v>
      </c>
      <c r="J18" s="197">
        <f t="shared" si="4"/>
        <v>1811</v>
      </c>
      <c r="K18" s="197">
        <f t="shared" si="4"/>
        <v>2318</v>
      </c>
      <c r="L18" s="104">
        <f t="shared" si="5"/>
        <v>4129</v>
      </c>
      <c r="M18" s="201">
        <f t="shared" si="6"/>
        <v>90.366508856854082</v>
      </c>
      <c r="N18" s="201">
        <f t="shared" si="6"/>
        <v>89.545844044558692</v>
      </c>
      <c r="O18" s="181">
        <f t="shared" si="6"/>
        <v>89.92238601972079</v>
      </c>
      <c r="P18" s="104">
        <v>28</v>
      </c>
      <c r="Q18" s="104">
        <v>31</v>
      </c>
    </row>
    <row r="19" spans="1:17" s="2" customFormat="1" ht="16.149999999999999" customHeight="1" x14ac:dyDescent="0.15">
      <c r="A19" s="17"/>
      <c r="B19" s="29" t="s">
        <v>82</v>
      </c>
      <c r="C19" s="31"/>
      <c r="D19" s="197">
        <v>19793</v>
      </c>
      <c r="E19" s="197">
        <v>23356</v>
      </c>
      <c r="F19" s="104">
        <f t="shared" si="2"/>
        <v>43149</v>
      </c>
      <c r="G19" s="197">
        <v>17352</v>
      </c>
      <c r="H19" s="197">
        <v>20292</v>
      </c>
      <c r="I19" s="104">
        <f t="shared" si="3"/>
        <v>37644</v>
      </c>
      <c r="J19" s="197">
        <f t="shared" si="4"/>
        <v>2441</v>
      </c>
      <c r="K19" s="197">
        <f t="shared" si="4"/>
        <v>3064</v>
      </c>
      <c r="L19" s="104">
        <f t="shared" si="5"/>
        <v>5505</v>
      </c>
      <c r="M19" s="201">
        <f t="shared" si="6"/>
        <v>87.667357146465918</v>
      </c>
      <c r="N19" s="201">
        <f t="shared" si="6"/>
        <v>86.881315293714678</v>
      </c>
      <c r="O19" s="181">
        <f t="shared" si="6"/>
        <v>87.241882778279916</v>
      </c>
      <c r="P19" s="104">
        <v>28</v>
      </c>
      <c r="Q19" s="104">
        <v>29</v>
      </c>
    </row>
    <row r="20" spans="1:17" s="2" customFormat="1" ht="16.149999999999999" customHeight="1" x14ac:dyDescent="0.15">
      <c r="A20" s="17"/>
      <c r="B20" s="29" t="s">
        <v>83</v>
      </c>
      <c r="C20" s="31"/>
      <c r="D20" s="197">
        <v>21028</v>
      </c>
      <c r="E20" s="197">
        <v>24839</v>
      </c>
      <c r="F20" s="104">
        <f t="shared" si="2"/>
        <v>45867</v>
      </c>
      <c r="G20" s="197">
        <v>18421</v>
      </c>
      <c r="H20" s="197">
        <v>22108</v>
      </c>
      <c r="I20" s="104">
        <f t="shared" si="3"/>
        <v>40529</v>
      </c>
      <c r="J20" s="197">
        <f t="shared" si="4"/>
        <v>2607</v>
      </c>
      <c r="K20" s="197">
        <f t="shared" si="4"/>
        <v>2731</v>
      </c>
      <c r="L20" s="104">
        <f t="shared" si="5"/>
        <v>5338</v>
      </c>
      <c r="M20" s="201">
        <f t="shared" si="6"/>
        <v>87.602244626212666</v>
      </c>
      <c r="N20" s="201">
        <f t="shared" si="6"/>
        <v>89.005193445790894</v>
      </c>
      <c r="O20" s="181">
        <f t="shared" si="6"/>
        <v>88.3620031831164</v>
      </c>
      <c r="P20" s="104">
        <v>28</v>
      </c>
      <c r="Q20" s="104">
        <v>29</v>
      </c>
    </row>
    <row r="21" spans="1:17" s="2" customFormat="1" ht="16.149999999999999" customHeight="1" x14ac:dyDescent="0.15">
      <c r="A21" s="17"/>
      <c r="B21" s="29" t="s">
        <v>84</v>
      </c>
      <c r="C21" s="31"/>
      <c r="D21" s="197">
        <v>22060</v>
      </c>
      <c r="E21" s="197">
        <v>26194</v>
      </c>
      <c r="F21" s="104">
        <f t="shared" si="2"/>
        <v>48254</v>
      </c>
      <c r="G21" s="197">
        <v>19102</v>
      </c>
      <c r="H21" s="197">
        <v>23143</v>
      </c>
      <c r="I21" s="104">
        <f t="shared" si="3"/>
        <v>42245</v>
      </c>
      <c r="J21" s="197">
        <f t="shared" si="4"/>
        <v>2958</v>
      </c>
      <c r="K21" s="197">
        <f t="shared" si="4"/>
        <v>3051</v>
      </c>
      <c r="L21" s="104">
        <f t="shared" si="5"/>
        <v>6009</v>
      </c>
      <c r="M21" s="201">
        <f t="shared" si="6"/>
        <v>86.591115140525844</v>
      </c>
      <c r="N21" s="201">
        <f t="shared" si="6"/>
        <v>88.35229441856913</v>
      </c>
      <c r="O21" s="181">
        <f t="shared" si="6"/>
        <v>87.547146350561604</v>
      </c>
      <c r="P21" s="104">
        <v>28</v>
      </c>
      <c r="Q21" s="104">
        <v>29</v>
      </c>
    </row>
    <row r="22" spans="1:17" s="2" customFormat="1" ht="16.149999999999999" customHeight="1" x14ac:dyDescent="0.15">
      <c r="A22" s="17" t="s">
        <v>15</v>
      </c>
      <c r="B22" s="29" t="s">
        <v>85</v>
      </c>
      <c r="C22" s="31"/>
      <c r="D22" s="312" t="s">
        <v>16</v>
      </c>
      <c r="E22" s="286"/>
      <c r="F22" s="286"/>
      <c r="G22" s="286"/>
      <c r="H22" s="286"/>
      <c r="I22" s="286"/>
      <c r="J22" s="112"/>
      <c r="K22" s="112"/>
      <c r="L22" s="112"/>
      <c r="M22" s="185"/>
      <c r="N22" s="185"/>
      <c r="O22" s="185"/>
      <c r="P22" s="112"/>
      <c r="Q22" s="112"/>
    </row>
    <row r="23" spans="1:17" s="2" customFormat="1" ht="16.149999999999999" customHeight="1" x14ac:dyDescent="0.15">
      <c r="A23" s="165"/>
      <c r="B23" s="29" t="s">
        <v>86</v>
      </c>
      <c r="C23" s="31"/>
      <c r="D23" s="197">
        <v>24092</v>
      </c>
      <c r="E23" s="197">
        <v>28430</v>
      </c>
      <c r="F23" s="104">
        <f>D23+E23</f>
        <v>52522</v>
      </c>
      <c r="G23" s="197">
        <v>19789</v>
      </c>
      <c r="H23" s="197">
        <v>24066</v>
      </c>
      <c r="I23" s="104">
        <f>G23+H23</f>
        <v>43855</v>
      </c>
      <c r="J23" s="197">
        <f t="shared" ref="J23:K27" si="7">D23-G23</f>
        <v>4303</v>
      </c>
      <c r="K23" s="197">
        <f t="shared" si="7"/>
        <v>4364</v>
      </c>
      <c r="L23" s="104">
        <f>J23+K23</f>
        <v>8667</v>
      </c>
      <c r="M23" s="201">
        <f t="shared" ref="M23:O27" si="8">G23/D23*100</f>
        <v>82.139299352482155</v>
      </c>
      <c r="N23" s="201">
        <f t="shared" si="8"/>
        <v>84.650017587055927</v>
      </c>
      <c r="O23" s="181">
        <f t="shared" si="8"/>
        <v>83.498343551273763</v>
      </c>
      <c r="P23" s="104">
        <v>24</v>
      </c>
      <c r="Q23" s="104">
        <v>27</v>
      </c>
    </row>
    <row r="24" spans="1:17" s="2" customFormat="1" ht="16.149999999999999" customHeight="1" x14ac:dyDescent="0.15">
      <c r="A24" s="165"/>
      <c r="B24" s="29" t="s">
        <v>63</v>
      </c>
      <c r="C24" s="31" t="s">
        <v>14</v>
      </c>
      <c r="D24" s="197">
        <v>24323</v>
      </c>
      <c r="E24" s="197">
        <v>28735</v>
      </c>
      <c r="F24" s="104">
        <f>D24+E24</f>
        <v>53058</v>
      </c>
      <c r="G24" s="197">
        <v>18262</v>
      </c>
      <c r="H24" s="197">
        <v>21748</v>
      </c>
      <c r="I24" s="104">
        <f>G24+H24</f>
        <v>40010</v>
      </c>
      <c r="J24" s="197">
        <f t="shared" si="7"/>
        <v>6061</v>
      </c>
      <c r="K24" s="197">
        <f t="shared" si="7"/>
        <v>6987</v>
      </c>
      <c r="L24" s="104">
        <f>J24+K24</f>
        <v>13048</v>
      </c>
      <c r="M24" s="201">
        <f t="shared" si="8"/>
        <v>75.08119886527156</v>
      </c>
      <c r="N24" s="201">
        <f t="shared" si="8"/>
        <v>75.684705063511387</v>
      </c>
      <c r="O24" s="181">
        <f t="shared" si="8"/>
        <v>75.408044027290885</v>
      </c>
      <c r="P24" s="104">
        <v>1</v>
      </c>
      <c r="Q24" s="104">
        <v>2</v>
      </c>
    </row>
    <row r="25" spans="1:17" s="2" customFormat="1" ht="16.149999999999999" customHeight="1" x14ac:dyDescent="0.15">
      <c r="A25" s="165"/>
      <c r="B25" s="29" t="s">
        <v>87</v>
      </c>
      <c r="C25" s="31"/>
      <c r="D25" s="197">
        <v>25039</v>
      </c>
      <c r="E25" s="197">
        <v>29433</v>
      </c>
      <c r="F25" s="104">
        <f>D25+E25</f>
        <v>54472</v>
      </c>
      <c r="G25" s="197">
        <v>20171</v>
      </c>
      <c r="H25" s="197">
        <v>24306</v>
      </c>
      <c r="I25" s="104">
        <f>G25+H25</f>
        <v>44477</v>
      </c>
      <c r="J25" s="197">
        <f t="shared" si="7"/>
        <v>4868</v>
      </c>
      <c r="K25" s="197">
        <f t="shared" si="7"/>
        <v>5127</v>
      </c>
      <c r="L25" s="104">
        <f>J25+K25</f>
        <v>9995</v>
      </c>
      <c r="M25" s="201">
        <f t="shared" si="8"/>
        <v>80.558329006749474</v>
      </c>
      <c r="N25" s="201">
        <f t="shared" si="8"/>
        <v>82.580776679237587</v>
      </c>
      <c r="O25" s="181">
        <f t="shared" si="8"/>
        <v>81.651123512997501</v>
      </c>
      <c r="P25" s="104">
        <v>24</v>
      </c>
      <c r="Q25" s="104">
        <v>30</v>
      </c>
    </row>
    <row r="26" spans="1:17" s="2" customFormat="1" ht="16.149999999999999" customHeight="1" x14ac:dyDescent="0.15">
      <c r="A26" s="165"/>
      <c r="B26" s="29" t="s">
        <v>64</v>
      </c>
      <c r="C26" s="31" t="s">
        <v>14</v>
      </c>
      <c r="D26" s="197">
        <v>25169</v>
      </c>
      <c r="E26" s="197">
        <v>29415</v>
      </c>
      <c r="F26" s="104">
        <f>D26+E26</f>
        <v>54584</v>
      </c>
      <c r="G26" s="197">
        <v>18730</v>
      </c>
      <c r="H26" s="197">
        <v>22277</v>
      </c>
      <c r="I26" s="104">
        <f>G26+H26</f>
        <v>41007</v>
      </c>
      <c r="J26" s="197">
        <f t="shared" si="7"/>
        <v>6439</v>
      </c>
      <c r="K26" s="197">
        <f t="shared" si="7"/>
        <v>7138</v>
      </c>
      <c r="L26" s="104">
        <f>J26+K26</f>
        <v>13577</v>
      </c>
      <c r="M26" s="201">
        <f t="shared" si="8"/>
        <v>74.416941475624782</v>
      </c>
      <c r="N26" s="201">
        <f t="shared" si="8"/>
        <v>75.733469318374986</v>
      </c>
      <c r="O26" s="181">
        <f t="shared" si="8"/>
        <v>75.126410669793344</v>
      </c>
      <c r="P26" s="104">
        <v>1</v>
      </c>
      <c r="Q26" s="104">
        <v>3</v>
      </c>
    </row>
    <row r="27" spans="1:17" s="2" customFormat="1" ht="16.149999999999999" customHeight="1" x14ac:dyDescent="0.15">
      <c r="A27" s="165"/>
      <c r="B27" s="29" t="s">
        <v>88</v>
      </c>
      <c r="C27" s="31"/>
      <c r="D27" s="197">
        <v>25225</v>
      </c>
      <c r="E27" s="197">
        <v>29394</v>
      </c>
      <c r="F27" s="104">
        <f>D27+E27</f>
        <v>54619</v>
      </c>
      <c r="G27" s="197">
        <v>17586</v>
      </c>
      <c r="H27" s="197">
        <v>20925</v>
      </c>
      <c r="I27" s="104">
        <f>G27+H27</f>
        <v>38511</v>
      </c>
      <c r="J27" s="197">
        <f t="shared" si="7"/>
        <v>7639</v>
      </c>
      <c r="K27" s="197">
        <f t="shared" si="7"/>
        <v>8469</v>
      </c>
      <c r="L27" s="104">
        <f>J27+K27</f>
        <v>16108</v>
      </c>
      <c r="M27" s="201">
        <f t="shared" si="8"/>
        <v>69.716551040634286</v>
      </c>
      <c r="N27" s="201">
        <f t="shared" si="8"/>
        <v>71.187997550520507</v>
      </c>
      <c r="O27" s="181">
        <f t="shared" si="8"/>
        <v>70.508431132023645</v>
      </c>
      <c r="P27" s="104">
        <v>22</v>
      </c>
      <c r="Q27" s="104">
        <v>23</v>
      </c>
    </row>
    <row r="28" spans="1:17" s="2" customFormat="1" ht="16.149999999999999" customHeight="1" thickBot="1" x14ac:dyDescent="0.2">
      <c r="A28" s="21"/>
      <c r="B28" s="30" t="s">
        <v>65</v>
      </c>
      <c r="C28" s="32" t="s">
        <v>17</v>
      </c>
      <c r="D28" s="284" t="s">
        <v>16</v>
      </c>
      <c r="E28" s="285"/>
      <c r="F28" s="285"/>
      <c r="G28" s="285"/>
      <c r="H28" s="285"/>
      <c r="I28" s="285"/>
      <c r="J28" s="207"/>
      <c r="K28" s="207"/>
      <c r="L28" s="114"/>
      <c r="M28" s="207"/>
      <c r="N28" s="207"/>
      <c r="O28" s="114"/>
      <c r="P28" s="114"/>
      <c r="Q28" s="114"/>
    </row>
    <row r="29" spans="1:17" s="8" customFormat="1" ht="16.149999999999999" customHeight="1" x14ac:dyDescent="0.15">
      <c r="A29" s="41" t="s">
        <v>18</v>
      </c>
      <c r="B29" s="41"/>
      <c r="C29" s="41"/>
      <c r="D29" s="41"/>
      <c r="E29" s="41"/>
      <c r="F29" s="41"/>
      <c r="G29" s="41"/>
      <c r="I29" s="145"/>
      <c r="P29" s="41"/>
      <c r="Q29" s="42" t="s">
        <v>19</v>
      </c>
    </row>
    <row r="30" spans="1:17" s="8" customFormat="1" ht="16.149999999999999" customHeight="1" x14ac:dyDescent="0.15">
      <c r="A30" s="8" t="s">
        <v>210</v>
      </c>
      <c r="I30" s="145"/>
    </row>
  </sheetData>
  <mergeCells count="13">
    <mergeCell ref="D28:I28"/>
    <mergeCell ref="P3:P4"/>
    <mergeCell ref="Q3:Q4"/>
    <mergeCell ref="A5:B5"/>
    <mergeCell ref="D9:I9"/>
    <mergeCell ref="A12:B12"/>
    <mergeCell ref="D22:I22"/>
    <mergeCell ref="M3:O3"/>
    <mergeCell ref="A1:I1"/>
    <mergeCell ref="A3:C4"/>
    <mergeCell ref="D3:F3"/>
    <mergeCell ref="G3:I3"/>
    <mergeCell ref="J3:L3"/>
  </mergeCells>
  <phoneticPr fontId="2"/>
  <pageMargins left="0.70866141732283472" right="0.70866141732283472" top="0.74803149606299213" bottom="0.74803149606299213" header="0.31496062992125984" footer="0.31496062992125984"/>
  <pageSetup paperSize="9" scale="85" firstPageNumber="165" pageOrder="overThenDown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474-5B92-4DC0-ABCF-64EC8DDEA89E}">
  <dimension ref="A1:Q19"/>
  <sheetViews>
    <sheetView showGridLines="0" tabSelected="1" view="pageBreakPreview" zoomScale="90" zoomScaleNormal="100" zoomScaleSheetLayoutView="90" workbookViewId="0">
      <selection activeCell="P11" sqref="P11"/>
    </sheetView>
  </sheetViews>
  <sheetFormatPr defaultColWidth="9" defaultRowHeight="16.149999999999999" customHeight="1" x14ac:dyDescent="0.15"/>
  <cols>
    <col min="1" max="1" width="5.25" style="1" customWidth="1"/>
    <col min="2" max="2" width="9.5" style="1" bestFit="1" customWidth="1"/>
    <col min="3" max="3" width="13.25" style="1" customWidth="1"/>
    <col min="4" max="5" width="8.75" style="1" customWidth="1"/>
    <col min="6" max="6" width="8.75" style="7" customWidth="1"/>
    <col min="7" max="8" width="8.75" style="1" customWidth="1"/>
    <col min="9" max="9" width="8.75" style="159" customWidth="1"/>
    <col min="10" max="11" width="8.75" style="1" customWidth="1"/>
    <col min="12" max="12" width="8.75" style="7" customWidth="1"/>
    <col min="13" max="14" width="8.75" style="1" customWidth="1"/>
    <col min="15" max="15" width="8.75" style="7" customWidth="1"/>
    <col min="16" max="16384" width="9" style="1"/>
  </cols>
  <sheetData>
    <row r="1" spans="1:17" s="52" customFormat="1" ht="30" customHeight="1" x14ac:dyDescent="0.15">
      <c r="A1" s="317" t="s">
        <v>159</v>
      </c>
      <c r="B1" s="317"/>
      <c r="C1" s="317"/>
      <c r="D1" s="317"/>
      <c r="E1" s="317"/>
      <c r="F1" s="317"/>
      <c r="G1" s="317"/>
      <c r="H1" s="317"/>
      <c r="I1" s="317"/>
    </row>
    <row r="2" spans="1:17" s="14" customFormat="1" ht="16.149999999999999" customHeight="1" thickBot="1" x14ac:dyDescent="0.2">
      <c r="I2" s="146"/>
      <c r="O2" s="15"/>
      <c r="P2" s="8"/>
      <c r="Q2" s="9" t="s">
        <v>0</v>
      </c>
    </row>
    <row r="3" spans="1:17" s="11" customFormat="1" ht="16.149999999999999" customHeight="1" x14ac:dyDescent="0.15">
      <c r="A3" s="318" t="s">
        <v>1</v>
      </c>
      <c r="B3" s="318"/>
      <c r="C3" s="319"/>
      <c r="D3" s="322" t="s">
        <v>2</v>
      </c>
      <c r="E3" s="314"/>
      <c r="F3" s="314"/>
      <c r="G3" s="314" t="s">
        <v>3</v>
      </c>
      <c r="H3" s="314"/>
      <c r="I3" s="323"/>
      <c r="J3" s="314" t="s">
        <v>4</v>
      </c>
      <c r="K3" s="314"/>
      <c r="L3" s="314"/>
      <c r="M3" s="314" t="s">
        <v>5</v>
      </c>
      <c r="N3" s="314"/>
      <c r="O3" s="314"/>
      <c r="P3" s="305" t="s">
        <v>6</v>
      </c>
      <c r="Q3" s="295" t="s">
        <v>7</v>
      </c>
    </row>
    <row r="4" spans="1:17" s="11" customFormat="1" ht="16.149999999999999" customHeight="1" x14ac:dyDescent="0.15">
      <c r="A4" s="320"/>
      <c r="B4" s="320"/>
      <c r="C4" s="321"/>
      <c r="D4" s="163" t="s">
        <v>8</v>
      </c>
      <c r="E4" s="161" t="s">
        <v>9</v>
      </c>
      <c r="F4" s="161" t="s">
        <v>10</v>
      </c>
      <c r="G4" s="161" t="s">
        <v>8</v>
      </c>
      <c r="H4" s="161" t="s">
        <v>9</v>
      </c>
      <c r="I4" s="162" t="s">
        <v>10</v>
      </c>
      <c r="J4" s="169" t="s">
        <v>8</v>
      </c>
      <c r="K4" s="169" t="s">
        <v>9</v>
      </c>
      <c r="L4" s="169" t="s">
        <v>10</v>
      </c>
      <c r="M4" s="161" t="s">
        <v>8</v>
      </c>
      <c r="N4" s="161" t="s">
        <v>9</v>
      </c>
      <c r="O4" s="161" t="s">
        <v>10</v>
      </c>
      <c r="P4" s="310"/>
      <c r="Q4" s="311"/>
    </row>
    <row r="5" spans="1:17" s="24" customFormat="1" ht="16.149999999999999" customHeight="1" x14ac:dyDescent="0.15">
      <c r="A5" s="306" t="s">
        <v>36</v>
      </c>
      <c r="B5" s="306"/>
      <c r="C5" s="46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6"/>
    </row>
    <row r="6" spans="1:17" s="24" customFormat="1" ht="16.149999999999999" customHeight="1" x14ac:dyDescent="0.15">
      <c r="A6" s="22" t="s">
        <v>11</v>
      </c>
      <c r="B6" s="281" t="s">
        <v>239</v>
      </c>
      <c r="C6" s="283" t="s">
        <v>241</v>
      </c>
      <c r="D6" s="208" t="s">
        <v>222</v>
      </c>
      <c r="E6" s="209" t="s">
        <v>222</v>
      </c>
      <c r="F6" s="209" t="s">
        <v>222</v>
      </c>
      <c r="G6" s="209" t="s">
        <v>222</v>
      </c>
      <c r="H6" s="209" t="s">
        <v>222</v>
      </c>
      <c r="I6" s="282" t="s">
        <v>240</v>
      </c>
      <c r="J6" s="209" t="s">
        <v>222</v>
      </c>
      <c r="K6" s="209" t="s">
        <v>222</v>
      </c>
      <c r="L6" s="282" t="s">
        <v>240</v>
      </c>
      <c r="M6" s="209" t="s">
        <v>222</v>
      </c>
      <c r="N6" s="209" t="s">
        <v>222</v>
      </c>
      <c r="O6" s="282" t="s">
        <v>240</v>
      </c>
      <c r="P6" s="24">
        <v>26</v>
      </c>
      <c r="Q6" s="24">
        <v>28</v>
      </c>
    </row>
    <row r="7" spans="1:17" s="4" customFormat="1" ht="16.149999999999999" customHeight="1" x14ac:dyDescent="0.15">
      <c r="B7" s="33" t="s">
        <v>38</v>
      </c>
      <c r="C7" s="33" t="s">
        <v>242</v>
      </c>
      <c r="D7" s="208" t="s">
        <v>222</v>
      </c>
      <c r="E7" s="209" t="s">
        <v>222</v>
      </c>
      <c r="F7" s="117">
        <v>9461</v>
      </c>
      <c r="G7" s="209" t="s">
        <v>222</v>
      </c>
      <c r="H7" s="209" t="s">
        <v>222</v>
      </c>
      <c r="I7" s="117">
        <v>8699</v>
      </c>
      <c r="J7" s="209" t="s">
        <v>222</v>
      </c>
      <c r="K7" s="209" t="s">
        <v>222</v>
      </c>
      <c r="L7" s="117">
        <v>762</v>
      </c>
      <c r="M7" s="209" t="s">
        <v>222</v>
      </c>
      <c r="N7" s="209" t="s">
        <v>222</v>
      </c>
      <c r="O7" s="187">
        <f t="shared" ref="O7:O13" si="0">I7/F7*100</f>
        <v>91.945883099038156</v>
      </c>
      <c r="P7" s="11">
        <v>26</v>
      </c>
      <c r="Q7" s="11">
        <v>27</v>
      </c>
    </row>
    <row r="8" spans="1:17" s="4" customFormat="1" ht="16.149999999999999" customHeight="1" x14ac:dyDescent="0.15">
      <c r="A8" s="22"/>
      <c r="B8" s="33" t="s">
        <v>39</v>
      </c>
      <c r="C8" s="23"/>
      <c r="D8" s="208" t="s">
        <v>222</v>
      </c>
      <c r="E8" s="209" t="s">
        <v>222</v>
      </c>
      <c r="F8" s="117">
        <v>9298</v>
      </c>
      <c r="G8" s="209" t="s">
        <v>222</v>
      </c>
      <c r="H8" s="209" t="s">
        <v>222</v>
      </c>
      <c r="I8" s="117">
        <v>8811</v>
      </c>
      <c r="J8" s="209" t="s">
        <v>222</v>
      </c>
      <c r="K8" s="209" t="s">
        <v>222</v>
      </c>
      <c r="L8" s="117">
        <v>487</v>
      </c>
      <c r="M8" s="209" t="s">
        <v>222</v>
      </c>
      <c r="N8" s="209" t="s">
        <v>222</v>
      </c>
      <c r="O8" s="187">
        <f t="shared" si="0"/>
        <v>94.762314476231452</v>
      </c>
      <c r="P8" s="11">
        <v>26</v>
      </c>
      <c r="Q8" s="11">
        <v>29</v>
      </c>
    </row>
    <row r="9" spans="1:17" s="4" customFormat="1" ht="16.149999999999999" customHeight="1" x14ac:dyDescent="0.15">
      <c r="A9" s="22"/>
      <c r="B9" s="33" t="s">
        <v>40</v>
      </c>
      <c r="C9" s="23"/>
      <c r="D9" s="208" t="s">
        <v>222</v>
      </c>
      <c r="E9" s="209" t="s">
        <v>222</v>
      </c>
      <c r="F9" s="117">
        <v>8865</v>
      </c>
      <c r="G9" s="209" t="s">
        <v>222</v>
      </c>
      <c r="H9" s="209" t="s">
        <v>222</v>
      </c>
      <c r="I9" s="117">
        <v>8132</v>
      </c>
      <c r="J9" s="209" t="s">
        <v>222</v>
      </c>
      <c r="K9" s="209" t="s">
        <v>222</v>
      </c>
      <c r="L9" s="117">
        <v>733</v>
      </c>
      <c r="M9" s="209" t="s">
        <v>222</v>
      </c>
      <c r="N9" s="209" t="s">
        <v>222</v>
      </c>
      <c r="O9" s="187">
        <f t="shared" si="0"/>
        <v>91.731528482797515</v>
      </c>
      <c r="P9" s="11">
        <v>20</v>
      </c>
      <c r="Q9" s="11">
        <v>21</v>
      </c>
    </row>
    <row r="10" spans="1:17" s="4" customFormat="1" ht="16.149999999999999" customHeight="1" x14ac:dyDescent="0.15">
      <c r="A10" s="22"/>
      <c r="B10" s="33" t="s">
        <v>41</v>
      </c>
      <c r="C10" s="23"/>
      <c r="D10" s="208" t="s">
        <v>222</v>
      </c>
      <c r="E10" s="209" t="s">
        <v>222</v>
      </c>
      <c r="F10" s="117">
        <v>9312</v>
      </c>
      <c r="G10" s="209" t="s">
        <v>222</v>
      </c>
      <c r="H10" s="209" t="s">
        <v>222</v>
      </c>
      <c r="I10" s="117">
        <v>8866</v>
      </c>
      <c r="J10" s="209" t="s">
        <v>222</v>
      </c>
      <c r="K10" s="209" t="s">
        <v>222</v>
      </c>
      <c r="L10" s="117">
        <v>446</v>
      </c>
      <c r="M10" s="209" t="s">
        <v>222</v>
      </c>
      <c r="N10" s="209" t="s">
        <v>222</v>
      </c>
      <c r="O10" s="187">
        <f t="shared" si="0"/>
        <v>95.210481099656349</v>
      </c>
      <c r="P10" s="11">
        <v>20</v>
      </c>
      <c r="Q10" s="11">
        <v>21</v>
      </c>
    </row>
    <row r="11" spans="1:17" s="4" customFormat="1" ht="16.149999999999999" customHeight="1" x14ac:dyDescent="0.15">
      <c r="A11" s="22"/>
      <c r="B11" s="33" t="s">
        <v>42</v>
      </c>
      <c r="C11" s="23"/>
      <c r="D11" s="210">
        <v>4143</v>
      </c>
      <c r="E11" s="211">
        <v>5136</v>
      </c>
      <c r="F11" s="117">
        <f>D11+E11</f>
        <v>9279</v>
      </c>
      <c r="G11" s="211">
        <v>3968</v>
      </c>
      <c r="H11" s="211">
        <v>4921</v>
      </c>
      <c r="I11" s="117">
        <f>G11+H11</f>
        <v>8889</v>
      </c>
      <c r="J11" s="211">
        <f t="shared" ref="J11:K13" si="1">D11-G11</f>
        <v>175</v>
      </c>
      <c r="K11" s="211">
        <f t="shared" si="1"/>
        <v>215</v>
      </c>
      <c r="L11" s="117">
        <f>J11+K11</f>
        <v>390</v>
      </c>
      <c r="M11" s="212">
        <f t="shared" ref="M11:N13" si="2">G11/D11*100</f>
        <v>95.776007723871587</v>
      </c>
      <c r="N11" s="212">
        <f t="shared" si="2"/>
        <v>95.813862928348911</v>
      </c>
      <c r="O11" s="187">
        <f t="shared" si="0"/>
        <v>95.79696087940512</v>
      </c>
      <c r="P11" s="11">
        <v>20</v>
      </c>
      <c r="Q11" s="11">
        <v>23</v>
      </c>
    </row>
    <row r="12" spans="1:17" s="4" customFormat="1" ht="16.149999999999999" customHeight="1" x14ac:dyDescent="0.15">
      <c r="A12" s="22"/>
      <c r="B12" s="33" t="s">
        <v>43</v>
      </c>
      <c r="C12" s="23"/>
      <c r="D12" s="210">
        <v>3979</v>
      </c>
      <c r="E12" s="211">
        <v>4910</v>
      </c>
      <c r="F12" s="117">
        <f>D12+E12</f>
        <v>8889</v>
      </c>
      <c r="G12" s="211">
        <v>3782</v>
      </c>
      <c r="H12" s="211">
        <v>4625</v>
      </c>
      <c r="I12" s="117">
        <f>G12+H12</f>
        <v>8407</v>
      </c>
      <c r="J12" s="211">
        <f t="shared" si="1"/>
        <v>197</v>
      </c>
      <c r="K12" s="211">
        <f t="shared" si="1"/>
        <v>285</v>
      </c>
      <c r="L12" s="117">
        <f>J12+K12</f>
        <v>482</v>
      </c>
      <c r="M12" s="212">
        <f t="shared" si="2"/>
        <v>95.049007288263383</v>
      </c>
      <c r="N12" s="212">
        <f t="shared" si="2"/>
        <v>94.195519348268846</v>
      </c>
      <c r="O12" s="187">
        <f t="shared" si="0"/>
        <v>94.577567780402745</v>
      </c>
      <c r="P12" s="11">
        <v>20</v>
      </c>
      <c r="Q12" s="11">
        <v>22</v>
      </c>
    </row>
    <row r="13" spans="1:17" s="4" customFormat="1" ht="16.149999999999999" customHeight="1" x14ac:dyDescent="0.15">
      <c r="A13" s="22"/>
      <c r="B13" s="33" t="s">
        <v>44</v>
      </c>
      <c r="C13" s="23"/>
      <c r="D13" s="210">
        <v>3992</v>
      </c>
      <c r="E13" s="211">
        <v>4970</v>
      </c>
      <c r="F13" s="117">
        <f>D13+E13</f>
        <v>8962</v>
      </c>
      <c r="G13" s="211">
        <v>3767</v>
      </c>
      <c r="H13" s="211">
        <v>4662</v>
      </c>
      <c r="I13" s="117">
        <f>G13+H13</f>
        <v>8429</v>
      </c>
      <c r="J13" s="211">
        <f t="shared" si="1"/>
        <v>225</v>
      </c>
      <c r="K13" s="211">
        <f t="shared" si="1"/>
        <v>308</v>
      </c>
      <c r="L13" s="117">
        <f>J13+K13</f>
        <v>533</v>
      </c>
      <c r="M13" s="212">
        <f t="shared" si="2"/>
        <v>94.363727454909821</v>
      </c>
      <c r="N13" s="212">
        <f t="shared" si="2"/>
        <v>93.802816901408448</v>
      </c>
      <c r="O13" s="187">
        <f t="shared" si="0"/>
        <v>94.05266681544299</v>
      </c>
      <c r="P13" s="11">
        <v>18</v>
      </c>
      <c r="Q13" s="11">
        <v>19</v>
      </c>
    </row>
    <row r="14" spans="1:17" s="4" customFormat="1" ht="16.149999999999999" customHeight="1" x14ac:dyDescent="0.15">
      <c r="A14" s="22"/>
      <c r="B14" s="33" t="s">
        <v>45</v>
      </c>
      <c r="C14" s="23"/>
      <c r="D14" s="315" t="s">
        <v>16</v>
      </c>
      <c r="E14" s="316"/>
      <c r="F14" s="316"/>
      <c r="G14" s="316"/>
      <c r="H14" s="316"/>
      <c r="I14" s="316"/>
      <c r="J14" s="118"/>
      <c r="K14" s="118"/>
      <c r="L14" s="118"/>
      <c r="M14" s="188"/>
      <c r="N14" s="188"/>
      <c r="O14" s="188"/>
      <c r="P14" s="363"/>
      <c r="Q14" s="363"/>
    </row>
    <row r="15" spans="1:17" s="4" customFormat="1" ht="16.149999999999999" customHeight="1" x14ac:dyDescent="0.15">
      <c r="A15" s="22" t="s">
        <v>15</v>
      </c>
      <c r="B15" s="33" t="s">
        <v>46</v>
      </c>
      <c r="C15" s="23"/>
      <c r="D15" s="315" t="s">
        <v>16</v>
      </c>
      <c r="E15" s="316"/>
      <c r="F15" s="316"/>
      <c r="G15" s="316"/>
      <c r="H15" s="316"/>
      <c r="I15" s="316"/>
      <c r="J15" s="118"/>
      <c r="K15" s="118"/>
      <c r="L15" s="118"/>
      <c r="M15" s="188"/>
      <c r="N15" s="188"/>
      <c r="O15" s="188"/>
      <c r="P15" s="363"/>
      <c r="Q15" s="363"/>
    </row>
    <row r="16" spans="1:17" s="4" customFormat="1" ht="16.149999999999999" customHeight="1" x14ac:dyDescent="0.15">
      <c r="A16" s="24"/>
      <c r="B16" s="33" t="s">
        <v>47</v>
      </c>
      <c r="C16" s="23"/>
      <c r="D16" s="210">
        <v>3888</v>
      </c>
      <c r="E16" s="211">
        <v>4797</v>
      </c>
      <c r="F16" s="117">
        <v>8685</v>
      </c>
      <c r="G16" s="211">
        <v>3413</v>
      </c>
      <c r="H16" s="211">
        <v>4301</v>
      </c>
      <c r="I16" s="117">
        <f>G16+H16</f>
        <v>7714</v>
      </c>
      <c r="J16" s="211">
        <f>D16-G16</f>
        <v>475</v>
      </c>
      <c r="K16" s="211">
        <f>E16-H16</f>
        <v>496</v>
      </c>
      <c r="L16" s="117">
        <f>J16+K16</f>
        <v>971</v>
      </c>
      <c r="M16" s="212">
        <f t="shared" ref="M16:O17" si="3">G16/D16*100</f>
        <v>87.782921810699591</v>
      </c>
      <c r="N16" s="212">
        <f t="shared" si="3"/>
        <v>89.660204294350635</v>
      </c>
      <c r="O16" s="187">
        <f t="shared" si="3"/>
        <v>88.819804260218774</v>
      </c>
      <c r="P16" s="11">
        <v>16</v>
      </c>
      <c r="Q16" s="11">
        <v>19</v>
      </c>
    </row>
    <row r="17" spans="1:17" s="4" customFormat="1" ht="16.149999999999999" customHeight="1" x14ac:dyDescent="0.15">
      <c r="A17" s="24"/>
      <c r="B17" s="33" t="s">
        <v>48</v>
      </c>
      <c r="C17" s="23"/>
      <c r="D17" s="210">
        <v>3780</v>
      </c>
      <c r="E17" s="211">
        <v>4595</v>
      </c>
      <c r="F17" s="117">
        <f>D17+E17</f>
        <v>8375</v>
      </c>
      <c r="G17" s="211">
        <v>3210</v>
      </c>
      <c r="H17" s="211">
        <v>4008</v>
      </c>
      <c r="I17" s="117">
        <f>G17+H17</f>
        <v>7218</v>
      </c>
      <c r="J17" s="211">
        <f>D17-G17</f>
        <v>570</v>
      </c>
      <c r="K17" s="211">
        <f>E17-H17</f>
        <v>587</v>
      </c>
      <c r="L17" s="117">
        <f>J17+K17</f>
        <v>1157</v>
      </c>
      <c r="M17" s="212">
        <f t="shared" si="3"/>
        <v>84.920634920634924</v>
      </c>
      <c r="N17" s="212">
        <f t="shared" si="3"/>
        <v>87.225244831338415</v>
      </c>
      <c r="O17" s="187">
        <f t="shared" si="3"/>
        <v>86.185074626865671</v>
      </c>
      <c r="P17" s="11">
        <v>16</v>
      </c>
      <c r="Q17" s="11">
        <v>17</v>
      </c>
    </row>
    <row r="18" spans="1:17" s="4" customFormat="1" ht="16.149999999999999" customHeight="1" thickBot="1" x14ac:dyDescent="0.2">
      <c r="A18" s="25"/>
      <c r="B18" s="34" t="s">
        <v>49</v>
      </c>
      <c r="C18" s="26"/>
      <c r="D18" s="324" t="s">
        <v>16</v>
      </c>
      <c r="E18" s="325"/>
      <c r="F18" s="325"/>
      <c r="G18" s="325"/>
      <c r="H18" s="325"/>
      <c r="I18" s="325"/>
      <c r="J18" s="119"/>
      <c r="K18" s="119"/>
      <c r="L18" s="119"/>
      <c r="M18" s="119"/>
      <c r="N18" s="119"/>
      <c r="O18" s="119"/>
      <c r="P18" s="280"/>
      <c r="Q18" s="280"/>
    </row>
    <row r="19" spans="1:17" s="14" customFormat="1" ht="16.149999999999999" customHeight="1" x14ac:dyDescent="0.15">
      <c r="A19" s="313" t="s">
        <v>243</v>
      </c>
      <c r="B19" s="313"/>
      <c r="C19" s="313"/>
      <c r="D19" s="313"/>
      <c r="E19" s="313"/>
      <c r="F19" s="313"/>
      <c r="G19" s="313"/>
      <c r="I19" s="146"/>
      <c r="Q19" s="15" t="s">
        <v>237</v>
      </c>
    </row>
  </sheetData>
  <mergeCells count="13">
    <mergeCell ref="A1:I1"/>
    <mergeCell ref="A3:C4"/>
    <mergeCell ref="D3:F3"/>
    <mergeCell ref="G3:I3"/>
    <mergeCell ref="D18:I18"/>
    <mergeCell ref="P3:P4"/>
    <mergeCell ref="Q3:Q4"/>
    <mergeCell ref="A19:G19"/>
    <mergeCell ref="M3:O3"/>
    <mergeCell ref="A5:B5"/>
    <mergeCell ref="D14:I14"/>
    <mergeCell ref="D15:I15"/>
    <mergeCell ref="J3:L3"/>
  </mergeCells>
  <phoneticPr fontId="2"/>
  <pageMargins left="0.70866141732283472" right="0.70866141732283472" top="0.74803149606299213" bottom="0.74803149606299213" header="0.31496062992125984" footer="0.31496062992125984"/>
  <pageSetup paperSize="9" scale="85" firstPageNumber="165" pageOrder="overThenDown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732EA-B39A-4636-A3B5-62D827121133}">
  <dimension ref="A1:R26"/>
  <sheetViews>
    <sheetView showGridLines="0" view="pageBreakPreview" zoomScaleNormal="70" zoomScaleSheetLayoutView="100" workbookViewId="0">
      <selection activeCell="C12" sqref="C12"/>
    </sheetView>
  </sheetViews>
  <sheetFormatPr defaultColWidth="9" defaultRowHeight="16.149999999999999" customHeight="1" x14ac:dyDescent="0.15"/>
  <cols>
    <col min="1" max="1" width="5.25" style="3" customWidth="1"/>
    <col min="2" max="2" width="9.5" style="3" customWidth="1"/>
    <col min="3" max="3" width="11.75" style="3" customWidth="1"/>
    <col min="4" max="5" width="8.75" style="3" customWidth="1"/>
    <col min="6" max="6" width="8.75" style="11" customWidth="1"/>
    <col min="7" max="8" width="8.75" style="3" customWidth="1"/>
    <col min="9" max="9" width="8.75" style="24" customWidth="1"/>
    <col min="10" max="11" width="8.75" style="3" customWidth="1"/>
    <col min="12" max="12" width="8.75" style="11" customWidth="1"/>
    <col min="13" max="14" width="8.75" style="3" customWidth="1"/>
    <col min="15" max="15" width="8.75" style="11" customWidth="1"/>
    <col min="16" max="17" width="8.75" style="3" customWidth="1"/>
    <col min="18" max="16384" width="9" style="3"/>
  </cols>
  <sheetData>
    <row r="1" spans="1:18" s="11" customFormat="1" ht="30" customHeight="1" x14ac:dyDescent="0.15">
      <c r="A1" s="330" t="s">
        <v>160</v>
      </c>
      <c r="B1" s="330"/>
      <c r="C1" s="330"/>
      <c r="D1" s="330"/>
      <c r="E1" s="330"/>
      <c r="F1" s="330"/>
      <c r="G1" s="330"/>
      <c r="H1" s="330"/>
      <c r="I1" s="330"/>
    </row>
    <row r="2" spans="1:18" s="14" customFormat="1" ht="16.149999999999999" customHeight="1" thickBot="1" x14ac:dyDescent="0.2">
      <c r="I2" s="146"/>
      <c r="Q2" s="15" t="s">
        <v>0</v>
      </c>
    </row>
    <row r="3" spans="1:18" s="11" customFormat="1" ht="16.149999999999999" customHeight="1" x14ac:dyDescent="0.15">
      <c r="A3" s="318" t="s">
        <v>1</v>
      </c>
      <c r="B3" s="318"/>
      <c r="C3" s="319"/>
      <c r="D3" s="323" t="s">
        <v>2</v>
      </c>
      <c r="E3" s="331"/>
      <c r="F3" s="322"/>
      <c r="G3" s="323" t="s">
        <v>3</v>
      </c>
      <c r="H3" s="331"/>
      <c r="I3" s="322"/>
      <c r="J3" s="331" t="s">
        <v>4</v>
      </c>
      <c r="K3" s="331"/>
      <c r="L3" s="322"/>
      <c r="M3" s="323" t="s">
        <v>5</v>
      </c>
      <c r="N3" s="331"/>
      <c r="O3" s="322"/>
      <c r="P3" s="326" t="s">
        <v>6</v>
      </c>
      <c r="Q3" s="328" t="s">
        <v>7</v>
      </c>
    </row>
    <row r="4" spans="1:18" s="11" customFormat="1" ht="16.149999999999999" customHeight="1" x14ac:dyDescent="0.15">
      <c r="A4" s="320"/>
      <c r="B4" s="320"/>
      <c r="C4" s="321"/>
      <c r="D4" s="171" t="s">
        <v>8</v>
      </c>
      <c r="E4" s="169" t="s">
        <v>9</v>
      </c>
      <c r="F4" s="169" t="s">
        <v>10</v>
      </c>
      <c r="G4" s="169" t="s">
        <v>8</v>
      </c>
      <c r="H4" s="169" t="s">
        <v>9</v>
      </c>
      <c r="I4" s="169" t="s">
        <v>10</v>
      </c>
      <c r="J4" s="171" t="s">
        <v>8</v>
      </c>
      <c r="K4" s="169" t="s">
        <v>9</v>
      </c>
      <c r="L4" s="169" t="s">
        <v>10</v>
      </c>
      <c r="M4" s="169" t="s">
        <v>8</v>
      </c>
      <c r="N4" s="169" t="s">
        <v>9</v>
      </c>
      <c r="O4" s="169" t="s">
        <v>10</v>
      </c>
      <c r="P4" s="327"/>
      <c r="Q4" s="329"/>
    </row>
    <row r="5" spans="1:18" s="4" customFormat="1" ht="16.149999999999999" customHeight="1" x14ac:dyDescent="0.15">
      <c r="A5" s="24" t="s">
        <v>33</v>
      </c>
      <c r="B5" s="24"/>
      <c r="C5" s="71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"/>
    </row>
    <row r="6" spans="1:18" s="4" customFormat="1" ht="16.149999999999999" customHeight="1" x14ac:dyDescent="0.15">
      <c r="A6" s="22" t="s">
        <v>15</v>
      </c>
      <c r="B6" s="33" t="s">
        <v>89</v>
      </c>
      <c r="C6" s="35"/>
      <c r="D6" s="211">
        <v>28691</v>
      </c>
      <c r="E6" s="211">
        <v>33378</v>
      </c>
      <c r="F6" s="117">
        <f>SUM(D6:E6)</f>
        <v>62069</v>
      </c>
      <c r="G6" s="211">
        <v>10897</v>
      </c>
      <c r="H6" s="211">
        <v>12666</v>
      </c>
      <c r="I6" s="117">
        <f>SUM(G6:H6)</f>
        <v>23563</v>
      </c>
      <c r="J6" s="211">
        <f>D6-G6</f>
        <v>17794</v>
      </c>
      <c r="K6" s="211">
        <f t="shared" ref="K6:L9" si="0">E6-H6</f>
        <v>20712</v>
      </c>
      <c r="L6" s="117">
        <f t="shared" si="0"/>
        <v>38506</v>
      </c>
      <c r="M6" s="212">
        <f t="shared" ref="M6:O9" si="1">ROUND(G6/D6*100,2)</f>
        <v>37.979999999999997</v>
      </c>
      <c r="N6" s="212">
        <f t="shared" si="1"/>
        <v>37.950000000000003</v>
      </c>
      <c r="O6" s="187">
        <f t="shared" si="1"/>
        <v>37.96</v>
      </c>
      <c r="P6" s="117">
        <v>1</v>
      </c>
      <c r="Q6" s="117">
        <v>2</v>
      </c>
      <c r="R6" s="11"/>
    </row>
    <row r="7" spans="1:18" s="4" customFormat="1" ht="16.149999999999999" customHeight="1" x14ac:dyDescent="0.15">
      <c r="A7" s="22"/>
      <c r="B7" s="33" t="s">
        <v>90</v>
      </c>
      <c r="C7" s="35"/>
      <c r="D7" s="211">
        <v>28199</v>
      </c>
      <c r="E7" s="211">
        <v>32653</v>
      </c>
      <c r="F7" s="117">
        <f>SUM(D7:E7)</f>
        <v>60852</v>
      </c>
      <c r="G7" s="211">
        <v>12326</v>
      </c>
      <c r="H7" s="211">
        <v>14408</v>
      </c>
      <c r="I7" s="117">
        <f>SUM(G7:H7)</f>
        <v>26734</v>
      </c>
      <c r="J7" s="211">
        <f t="shared" ref="J7:J9" si="2">D7-G7</f>
        <v>15873</v>
      </c>
      <c r="K7" s="211">
        <f t="shared" si="0"/>
        <v>18245</v>
      </c>
      <c r="L7" s="117">
        <f t="shared" si="0"/>
        <v>34118</v>
      </c>
      <c r="M7" s="212">
        <f t="shared" si="1"/>
        <v>43.71</v>
      </c>
      <c r="N7" s="212">
        <f t="shared" si="1"/>
        <v>44.12</v>
      </c>
      <c r="O7" s="187">
        <f t="shared" si="1"/>
        <v>43.93</v>
      </c>
      <c r="P7" s="117">
        <v>1</v>
      </c>
      <c r="Q7" s="117">
        <v>4</v>
      </c>
      <c r="R7" s="11"/>
    </row>
    <row r="8" spans="1:18" s="4" customFormat="1" ht="16.149999999999999" customHeight="1" x14ac:dyDescent="0.15">
      <c r="A8" s="61"/>
      <c r="B8" s="62" t="s">
        <v>91</v>
      </c>
      <c r="C8" s="64"/>
      <c r="D8" s="213">
        <v>27193</v>
      </c>
      <c r="E8" s="213">
        <v>31326</v>
      </c>
      <c r="F8" s="120">
        <f>SUM(D8:E8)</f>
        <v>58519</v>
      </c>
      <c r="G8" s="213">
        <v>13940</v>
      </c>
      <c r="H8" s="213">
        <v>15902</v>
      </c>
      <c r="I8" s="120">
        <f>SUM(G8:H8)</f>
        <v>29842</v>
      </c>
      <c r="J8" s="213">
        <f t="shared" si="2"/>
        <v>13253</v>
      </c>
      <c r="K8" s="213">
        <f t="shared" si="0"/>
        <v>15424</v>
      </c>
      <c r="L8" s="120">
        <f t="shared" si="0"/>
        <v>28677</v>
      </c>
      <c r="M8" s="217">
        <f t="shared" si="1"/>
        <v>51.26</v>
      </c>
      <c r="N8" s="217">
        <f t="shared" si="1"/>
        <v>50.76</v>
      </c>
      <c r="O8" s="189">
        <f t="shared" si="1"/>
        <v>51</v>
      </c>
      <c r="P8" s="120">
        <v>1</v>
      </c>
      <c r="Q8" s="120">
        <v>3</v>
      </c>
      <c r="R8" s="11"/>
    </row>
    <row r="9" spans="1:18" s="4" customFormat="1" ht="16.149999999999999" customHeight="1" x14ac:dyDescent="0.15">
      <c r="A9" s="61"/>
      <c r="B9" s="62" t="s">
        <v>207</v>
      </c>
      <c r="C9" s="64"/>
      <c r="D9" s="213">
        <v>26865</v>
      </c>
      <c r="E9" s="213">
        <v>30563</v>
      </c>
      <c r="F9" s="120">
        <v>57428</v>
      </c>
      <c r="G9" s="213">
        <v>9712</v>
      </c>
      <c r="H9" s="213">
        <v>11227</v>
      </c>
      <c r="I9" s="120">
        <v>20939</v>
      </c>
      <c r="J9" s="213">
        <f t="shared" si="2"/>
        <v>17153</v>
      </c>
      <c r="K9" s="213">
        <f t="shared" si="0"/>
        <v>19336</v>
      </c>
      <c r="L9" s="120">
        <f t="shared" si="0"/>
        <v>36489</v>
      </c>
      <c r="M9" s="217">
        <f t="shared" si="1"/>
        <v>36.15</v>
      </c>
      <c r="N9" s="217">
        <f t="shared" si="1"/>
        <v>36.729999999999997</v>
      </c>
      <c r="O9" s="189">
        <f t="shared" si="1"/>
        <v>36.46</v>
      </c>
      <c r="P9" s="120">
        <v>1</v>
      </c>
      <c r="Q9" s="120">
        <v>2</v>
      </c>
      <c r="R9" s="11"/>
    </row>
    <row r="10" spans="1:18" s="4" customFormat="1" ht="16.149999999999999" customHeight="1" x14ac:dyDescent="0.15">
      <c r="A10" s="242" t="s">
        <v>153</v>
      </c>
      <c r="B10" s="62" t="s">
        <v>227</v>
      </c>
      <c r="C10" s="64"/>
      <c r="D10" s="213">
        <v>25908</v>
      </c>
      <c r="E10" s="213">
        <v>29162</v>
      </c>
      <c r="F10" s="120">
        <v>55070</v>
      </c>
      <c r="G10" s="213">
        <v>15522</v>
      </c>
      <c r="H10" s="213">
        <v>17721</v>
      </c>
      <c r="I10" s="120">
        <v>33243</v>
      </c>
      <c r="J10" s="213">
        <v>10386</v>
      </c>
      <c r="K10" s="213">
        <v>11441</v>
      </c>
      <c r="L10" s="120">
        <v>21827</v>
      </c>
      <c r="M10" s="217">
        <v>59.91</v>
      </c>
      <c r="N10" s="217">
        <v>60.77</v>
      </c>
      <c r="O10" s="189">
        <v>60.36</v>
      </c>
      <c r="P10" s="120">
        <v>1</v>
      </c>
      <c r="Q10" s="120">
        <v>5</v>
      </c>
      <c r="R10" s="11"/>
    </row>
    <row r="11" spans="1:18" s="77" customFormat="1" ht="16.149999999999999" customHeight="1" thickBot="1" x14ac:dyDescent="0.2">
      <c r="A11" s="93"/>
      <c r="B11" s="51" t="s">
        <v>236</v>
      </c>
      <c r="C11" s="252"/>
      <c r="D11" s="269">
        <v>24372</v>
      </c>
      <c r="E11" s="269">
        <v>27243</v>
      </c>
      <c r="F11" s="270">
        <v>51615</v>
      </c>
      <c r="G11" s="269">
        <v>12533</v>
      </c>
      <c r="H11" s="269">
        <v>14307</v>
      </c>
      <c r="I11" s="270">
        <v>26840</v>
      </c>
      <c r="J11" s="269">
        <v>11839</v>
      </c>
      <c r="K11" s="269">
        <v>12936</v>
      </c>
      <c r="L11" s="269">
        <v>24775</v>
      </c>
      <c r="M11" s="271">
        <v>51.42</v>
      </c>
      <c r="N11" s="271">
        <v>52.52</v>
      </c>
      <c r="O11" s="272">
        <v>52.01</v>
      </c>
      <c r="P11" s="270">
        <v>1</v>
      </c>
      <c r="Q11" s="270">
        <v>3</v>
      </c>
      <c r="R11" s="52"/>
    </row>
    <row r="12" spans="1:18" s="4" customFormat="1" ht="16.149999999999999" customHeight="1" x14ac:dyDescent="0.15">
      <c r="A12" s="61" t="s">
        <v>34</v>
      </c>
      <c r="B12" s="62"/>
      <c r="C12" s="64"/>
      <c r="D12" s="215"/>
      <c r="E12" s="213"/>
      <c r="F12" s="120"/>
      <c r="G12" s="213"/>
      <c r="H12" s="213"/>
      <c r="I12" s="120"/>
      <c r="J12" s="213"/>
      <c r="K12" s="213"/>
      <c r="L12" s="120"/>
      <c r="M12" s="213"/>
      <c r="N12" s="213"/>
      <c r="O12" s="120"/>
      <c r="P12" s="120"/>
      <c r="Q12" s="120"/>
      <c r="R12" s="11"/>
    </row>
    <row r="13" spans="1:18" s="4" customFormat="1" ht="16.149999999999999" customHeight="1" x14ac:dyDescent="0.15">
      <c r="A13" s="63" t="s">
        <v>11</v>
      </c>
      <c r="B13" s="62" t="s">
        <v>92</v>
      </c>
      <c r="C13" s="64"/>
      <c r="D13" s="216" t="s">
        <v>222</v>
      </c>
      <c r="E13" s="216" t="s">
        <v>222</v>
      </c>
      <c r="F13" s="120">
        <v>40813</v>
      </c>
      <c r="G13" s="216" t="s">
        <v>222</v>
      </c>
      <c r="H13" s="216" t="s">
        <v>222</v>
      </c>
      <c r="I13" s="120">
        <v>18703</v>
      </c>
      <c r="J13" s="216" t="s">
        <v>222</v>
      </c>
      <c r="K13" s="216" t="s">
        <v>222</v>
      </c>
      <c r="L13" s="120">
        <v>22110</v>
      </c>
      <c r="M13" s="216" t="s">
        <v>222</v>
      </c>
      <c r="N13" s="216" t="s">
        <v>222</v>
      </c>
      <c r="O13" s="189">
        <f>ROUND(I13/F13*100,2)</f>
        <v>45.83</v>
      </c>
      <c r="P13" s="120">
        <v>1</v>
      </c>
      <c r="Q13" s="120">
        <v>2</v>
      </c>
    </row>
    <row r="14" spans="1:18" s="4" customFormat="1" ht="16.149999999999999" customHeight="1" x14ac:dyDescent="0.15">
      <c r="A14" s="63"/>
      <c r="B14" s="62" t="s">
        <v>93</v>
      </c>
      <c r="C14" s="64"/>
      <c r="D14" s="216" t="s">
        <v>222</v>
      </c>
      <c r="E14" s="216" t="s">
        <v>222</v>
      </c>
      <c r="F14" s="120">
        <v>42829</v>
      </c>
      <c r="G14" s="216" t="s">
        <v>222</v>
      </c>
      <c r="H14" s="216" t="s">
        <v>222</v>
      </c>
      <c r="I14" s="120">
        <v>29768</v>
      </c>
      <c r="J14" s="216" t="s">
        <v>222</v>
      </c>
      <c r="K14" s="216" t="s">
        <v>222</v>
      </c>
      <c r="L14" s="120">
        <v>13061</v>
      </c>
      <c r="M14" s="216" t="s">
        <v>222</v>
      </c>
      <c r="N14" s="216" t="s">
        <v>222</v>
      </c>
      <c r="O14" s="189">
        <f>ROUND(I14/F14*100,2)</f>
        <v>69.5</v>
      </c>
      <c r="P14" s="120">
        <v>1</v>
      </c>
      <c r="Q14" s="120">
        <v>3</v>
      </c>
    </row>
    <row r="15" spans="1:18" s="4" customFormat="1" ht="16.149999999999999" customHeight="1" x14ac:dyDescent="0.15">
      <c r="A15" s="63"/>
      <c r="B15" s="62" t="s">
        <v>94</v>
      </c>
      <c r="C15" s="64"/>
      <c r="D15" s="216" t="s">
        <v>222</v>
      </c>
      <c r="E15" s="216" t="s">
        <v>222</v>
      </c>
      <c r="F15" s="120">
        <v>44981</v>
      </c>
      <c r="G15" s="216" t="s">
        <v>222</v>
      </c>
      <c r="H15" s="216" t="s">
        <v>222</v>
      </c>
      <c r="I15" s="120">
        <v>36699</v>
      </c>
      <c r="J15" s="216" t="s">
        <v>222</v>
      </c>
      <c r="K15" s="216" t="s">
        <v>222</v>
      </c>
      <c r="L15" s="120">
        <v>8202</v>
      </c>
      <c r="M15" s="216" t="s">
        <v>222</v>
      </c>
      <c r="N15" s="216" t="s">
        <v>222</v>
      </c>
      <c r="O15" s="189">
        <f>ROUND(I15/F15*100,2)</f>
        <v>81.59</v>
      </c>
      <c r="P15" s="120">
        <v>1</v>
      </c>
      <c r="Q15" s="120">
        <v>2</v>
      </c>
    </row>
    <row r="16" spans="1:18" s="4" customFormat="1" ht="16.149999999999999" customHeight="1" x14ac:dyDescent="0.15">
      <c r="A16" s="63"/>
      <c r="B16" s="62" t="s">
        <v>95</v>
      </c>
      <c r="C16" s="64"/>
      <c r="D16" s="213">
        <v>21680</v>
      </c>
      <c r="E16" s="213">
        <v>26357</v>
      </c>
      <c r="F16" s="120">
        <f>SUM(D16:E16)</f>
        <v>48037</v>
      </c>
      <c r="G16" s="213">
        <v>11612</v>
      </c>
      <c r="H16" s="213">
        <v>12206</v>
      </c>
      <c r="I16" s="120">
        <f>SUM(G16:H16)</f>
        <v>23818</v>
      </c>
      <c r="J16" s="213">
        <f>D16-G16</f>
        <v>10068</v>
      </c>
      <c r="K16" s="213">
        <f>E16-H16</f>
        <v>14151</v>
      </c>
      <c r="L16" s="120">
        <f>F16-I16</f>
        <v>24219</v>
      </c>
      <c r="M16" s="217">
        <f>ROUND(G16/D16*100,2)</f>
        <v>53.56</v>
      </c>
      <c r="N16" s="217">
        <f>ROUND(H16/E16*100,2)</f>
        <v>46.31</v>
      </c>
      <c r="O16" s="189">
        <f>ROUND(I16/F16*100,2)</f>
        <v>49.58</v>
      </c>
      <c r="P16" s="120">
        <v>1</v>
      </c>
      <c r="Q16" s="120">
        <v>2</v>
      </c>
    </row>
    <row r="17" spans="1:18" s="4" customFormat="1" ht="16.149999999999999" customHeight="1" x14ac:dyDescent="0.15">
      <c r="A17" s="63"/>
      <c r="B17" s="62" t="s">
        <v>96</v>
      </c>
      <c r="C17" s="64"/>
      <c r="D17" s="213">
        <v>23214</v>
      </c>
      <c r="E17" s="213">
        <v>27495</v>
      </c>
      <c r="F17" s="120">
        <f t="shared" ref="F17:F24" si="3">SUM(D17:E17)</f>
        <v>50709</v>
      </c>
      <c r="G17" s="213">
        <v>12951</v>
      </c>
      <c r="H17" s="213">
        <v>13893</v>
      </c>
      <c r="I17" s="120">
        <f t="shared" ref="I17:I24" si="4">SUM(G17:H17)</f>
        <v>26844</v>
      </c>
      <c r="J17" s="213">
        <f t="shared" ref="J17:L24" si="5">D17-G17</f>
        <v>10263</v>
      </c>
      <c r="K17" s="213">
        <f t="shared" si="5"/>
        <v>13602</v>
      </c>
      <c r="L17" s="120">
        <f t="shared" si="5"/>
        <v>23865</v>
      </c>
      <c r="M17" s="217">
        <f t="shared" ref="M17:O24" si="6">ROUND(G17/D17*100,2)</f>
        <v>55.79</v>
      </c>
      <c r="N17" s="217">
        <f t="shared" si="6"/>
        <v>50.53</v>
      </c>
      <c r="O17" s="189">
        <f t="shared" si="6"/>
        <v>52.94</v>
      </c>
      <c r="P17" s="120">
        <v>1</v>
      </c>
      <c r="Q17" s="120">
        <v>2</v>
      </c>
    </row>
    <row r="18" spans="1:18" s="4" customFormat="1" ht="16.149999999999999" customHeight="1" x14ac:dyDescent="0.15">
      <c r="A18" s="63"/>
      <c r="B18" s="62" t="s">
        <v>97</v>
      </c>
      <c r="C18" s="64"/>
      <c r="D18" s="213">
        <v>23940</v>
      </c>
      <c r="E18" s="213">
        <v>28594</v>
      </c>
      <c r="F18" s="120">
        <f t="shared" si="3"/>
        <v>52534</v>
      </c>
      <c r="G18" s="213">
        <v>16141</v>
      </c>
      <c r="H18" s="213">
        <v>18516</v>
      </c>
      <c r="I18" s="120">
        <f t="shared" si="4"/>
        <v>34657</v>
      </c>
      <c r="J18" s="213">
        <f t="shared" si="5"/>
        <v>7799</v>
      </c>
      <c r="K18" s="213">
        <f t="shared" si="5"/>
        <v>10078</v>
      </c>
      <c r="L18" s="120">
        <f t="shared" si="5"/>
        <v>17877</v>
      </c>
      <c r="M18" s="217">
        <f t="shared" si="6"/>
        <v>67.42</v>
      </c>
      <c r="N18" s="217">
        <f t="shared" si="6"/>
        <v>64.75</v>
      </c>
      <c r="O18" s="189">
        <f t="shared" si="6"/>
        <v>65.97</v>
      </c>
      <c r="P18" s="120">
        <v>1</v>
      </c>
      <c r="Q18" s="120">
        <v>2</v>
      </c>
    </row>
    <row r="19" spans="1:18" s="4" customFormat="1" ht="16.149999999999999" customHeight="1" x14ac:dyDescent="0.15">
      <c r="A19" s="63"/>
      <c r="B19" s="62" t="s">
        <v>98</v>
      </c>
      <c r="C19" s="64"/>
      <c r="D19" s="213">
        <v>25232</v>
      </c>
      <c r="E19" s="213">
        <v>30149</v>
      </c>
      <c r="F19" s="120">
        <f t="shared" si="3"/>
        <v>55381</v>
      </c>
      <c r="G19" s="213">
        <v>12834</v>
      </c>
      <c r="H19" s="213">
        <v>14765</v>
      </c>
      <c r="I19" s="120">
        <f t="shared" si="4"/>
        <v>27599</v>
      </c>
      <c r="J19" s="213">
        <f t="shared" si="5"/>
        <v>12398</v>
      </c>
      <c r="K19" s="213">
        <f t="shared" si="5"/>
        <v>15384</v>
      </c>
      <c r="L19" s="120">
        <f t="shared" si="5"/>
        <v>27782</v>
      </c>
      <c r="M19" s="217">
        <f t="shared" si="6"/>
        <v>50.86</v>
      </c>
      <c r="N19" s="217">
        <f t="shared" si="6"/>
        <v>48.97</v>
      </c>
      <c r="O19" s="189">
        <f t="shared" si="6"/>
        <v>49.83</v>
      </c>
      <c r="P19" s="120">
        <v>1</v>
      </c>
      <c r="Q19" s="120">
        <v>2</v>
      </c>
    </row>
    <row r="20" spans="1:18" s="4" customFormat="1" ht="16.149999999999999" customHeight="1" x14ac:dyDescent="0.15">
      <c r="A20" s="63"/>
      <c r="B20" s="62" t="s">
        <v>61</v>
      </c>
      <c r="C20" s="64"/>
      <c r="D20" s="213">
        <v>26047</v>
      </c>
      <c r="E20" s="213">
        <v>31134</v>
      </c>
      <c r="F20" s="120">
        <f t="shared" si="3"/>
        <v>57181</v>
      </c>
      <c r="G20" s="213">
        <v>12396</v>
      </c>
      <c r="H20" s="213">
        <v>14551</v>
      </c>
      <c r="I20" s="120">
        <f t="shared" si="4"/>
        <v>26947</v>
      </c>
      <c r="J20" s="213">
        <f t="shared" si="5"/>
        <v>13651</v>
      </c>
      <c r="K20" s="213">
        <f t="shared" si="5"/>
        <v>16583</v>
      </c>
      <c r="L20" s="120">
        <f t="shared" si="5"/>
        <v>30234</v>
      </c>
      <c r="M20" s="217">
        <f t="shared" si="6"/>
        <v>47.59</v>
      </c>
      <c r="N20" s="217">
        <f t="shared" si="6"/>
        <v>46.74</v>
      </c>
      <c r="O20" s="189">
        <f t="shared" si="6"/>
        <v>47.13</v>
      </c>
      <c r="P20" s="120">
        <v>1</v>
      </c>
      <c r="Q20" s="120">
        <v>2</v>
      </c>
    </row>
    <row r="21" spans="1:18" s="4" customFormat="1" ht="16.149999999999999" customHeight="1" x14ac:dyDescent="0.15">
      <c r="A21" s="63" t="s">
        <v>15</v>
      </c>
      <c r="B21" s="62" t="s">
        <v>62</v>
      </c>
      <c r="C21" s="64"/>
      <c r="D21" s="213">
        <v>27174</v>
      </c>
      <c r="E21" s="213">
        <v>32321</v>
      </c>
      <c r="F21" s="120">
        <f t="shared" si="3"/>
        <v>59495</v>
      </c>
      <c r="G21" s="213">
        <v>20598</v>
      </c>
      <c r="H21" s="213">
        <v>24565</v>
      </c>
      <c r="I21" s="120">
        <f t="shared" si="4"/>
        <v>45163</v>
      </c>
      <c r="J21" s="213">
        <f t="shared" si="5"/>
        <v>6576</v>
      </c>
      <c r="K21" s="213">
        <f t="shared" si="5"/>
        <v>7756</v>
      </c>
      <c r="L21" s="120">
        <f t="shared" si="5"/>
        <v>14332</v>
      </c>
      <c r="M21" s="217">
        <f t="shared" si="6"/>
        <v>75.8</v>
      </c>
      <c r="N21" s="217">
        <f t="shared" si="6"/>
        <v>76</v>
      </c>
      <c r="O21" s="189">
        <f t="shared" si="6"/>
        <v>75.91</v>
      </c>
      <c r="P21" s="120">
        <v>1</v>
      </c>
      <c r="Q21" s="120">
        <v>3</v>
      </c>
    </row>
    <row r="22" spans="1:18" s="4" customFormat="1" ht="16.149999999999999" customHeight="1" x14ac:dyDescent="0.15">
      <c r="A22" s="61"/>
      <c r="B22" s="62" t="s">
        <v>99</v>
      </c>
      <c r="C22" s="64"/>
      <c r="D22" s="213">
        <v>27962</v>
      </c>
      <c r="E22" s="213">
        <v>33224</v>
      </c>
      <c r="F22" s="120">
        <f t="shared" si="3"/>
        <v>61186</v>
      </c>
      <c r="G22" s="213">
        <v>18803</v>
      </c>
      <c r="H22" s="213">
        <v>22143</v>
      </c>
      <c r="I22" s="120">
        <f t="shared" si="4"/>
        <v>40946</v>
      </c>
      <c r="J22" s="213">
        <f t="shared" si="5"/>
        <v>9159</v>
      </c>
      <c r="K22" s="213">
        <f t="shared" si="5"/>
        <v>11081</v>
      </c>
      <c r="L22" s="120">
        <f t="shared" si="5"/>
        <v>20240</v>
      </c>
      <c r="M22" s="217">
        <f t="shared" si="6"/>
        <v>67.239999999999995</v>
      </c>
      <c r="N22" s="217">
        <f t="shared" si="6"/>
        <v>66.650000000000006</v>
      </c>
      <c r="O22" s="189">
        <f t="shared" si="6"/>
        <v>66.92</v>
      </c>
      <c r="P22" s="120">
        <v>1</v>
      </c>
      <c r="Q22" s="120">
        <v>3</v>
      </c>
    </row>
    <row r="23" spans="1:18" s="4" customFormat="1" ht="16.149999999999999" customHeight="1" x14ac:dyDescent="0.15">
      <c r="A23" s="61"/>
      <c r="B23" s="62" t="s">
        <v>100</v>
      </c>
      <c r="C23" s="64"/>
      <c r="D23" s="213">
        <v>28867</v>
      </c>
      <c r="E23" s="213">
        <v>34120</v>
      </c>
      <c r="F23" s="120">
        <f t="shared" si="3"/>
        <v>62987</v>
      </c>
      <c r="G23" s="213">
        <v>12531</v>
      </c>
      <c r="H23" s="213">
        <v>14503</v>
      </c>
      <c r="I23" s="120">
        <f t="shared" si="4"/>
        <v>27034</v>
      </c>
      <c r="J23" s="213">
        <f t="shared" si="5"/>
        <v>16336</v>
      </c>
      <c r="K23" s="213">
        <f t="shared" si="5"/>
        <v>19617</v>
      </c>
      <c r="L23" s="120">
        <f t="shared" si="5"/>
        <v>35953</v>
      </c>
      <c r="M23" s="217">
        <f t="shared" si="6"/>
        <v>43.41</v>
      </c>
      <c r="N23" s="217">
        <f t="shared" si="6"/>
        <v>42.51</v>
      </c>
      <c r="O23" s="189">
        <f t="shared" si="6"/>
        <v>42.92</v>
      </c>
      <c r="P23" s="120">
        <v>1</v>
      </c>
      <c r="Q23" s="120">
        <v>2</v>
      </c>
    </row>
    <row r="24" spans="1:18" ht="16.149999999999999" customHeight="1" thickBot="1" x14ac:dyDescent="0.2">
      <c r="A24" s="59"/>
      <c r="B24" s="83" t="s">
        <v>101</v>
      </c>
      <c r="C24" s="60"/>
      <c r="D24" s="214">
        <v>28898</v>
      </c>
      <c r="E24" s="214">
        <v>33844</v>
      </c>
      <c r="F24" s="121">
        <f t="shared" si="3"/>
        <v>62742</v>
      </c>
      <c r="G24" s="214">
        <v>11759</v>
      </c>
      <c r="H24" s="214">
        <v>13874</v>
      </c>
      <c r="I24" s="121">
        <f t="shared" si="4"/>
        <v>25633</v>
      </c>
      <c r="J24" s="214">
        <f t="shared" si="5"/>
        <v>17139</v>
      </c>
      <c r="K24" s="214">
        <f t="shared" si="5"/>
        <v>19970</v>
      </c>
      <c r="L24" s="121">
        <f t="shared" si="5"/>
        <v>37109</v>
      </c>
      <c r="M24" s="218">
        <f t="shared" si="6"/>
        <v>40.69</v>
      </c>
      <c r="N24" s="218">
        <f t="shared" si="6"/>
        <v>40.99</v>
      </c>
      <c r="O24" s="190">
        <f t="shared" si="6"/>
        <v>40.85</v>
      </c>
      <c r="P24" s="121">
        <v>1</v>
      </c>
      <c r="Q24" s="121">
        <v>2</v>
      </c>
      <c r="R24" s="4"/>
    </row>
    <row r="25" spans="1:18" s="14" customFormat="1" ht="16.149999999999999" customHeight="1" x14ac:dyDescent="0.15"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42" t="s">
        <v>19</v>
      </c>
    </row>
    <row r="26" spans="1:18" ht="16.149999999999999" customHeight="1" x14ac:dyDescent="0.15">
      <c r="A26" s="28"/>
      <c r="B26" s="28"/>
      <c r="C26" s="28"/>
      <c r="D26" s="28"/>
      <c r="E26" s="28"/>
      <c r="F26" s="92"/>
      <c r="G26" s="28"/>
      <c r="H26" s="28"/>
      <c r="I26" s="92"/>
      <c r="J26" s="28"/>
      <c r="K26" s="28"/>
      <c r="L26" s="92"/>
      <c r="M26" s="28"/>
      <c r="N26" s="28"/>
      <c r="O26" s="92"/>
      <c r="P26" s="28"/>
      <c r="Q26" s="28"/>
      <c r="R26" s="28"/>
    </row>
  </sheetData>
  <mergeCells count="8">
    <mergeCell ref="P3:P4"/>
    <mergeCell ref="Q3:Q4"/>
    <mergeCell ref="A1:I1"/>
    <mergeCell ref="A3:C4"/>
    <mergeCell ref="D3:F3"/>
    <mergeCell ref="G3:I3"/>
    <mergeCell ref="J3:L3"/>
    <mergeCell ref="M3:O3"/>
  </mergeCells>
  <phoneticPr fontId="2"/>
  <pageMargins left="0.70866141732283472" right="0.70866141732283472" top="0.74803149606299213" bottom="0.74803149606299213" header="0.31496062992125984" footer="0.31496062992125984"/>
  <pageSetup paperSize="9" scale="85" firstPageNumber="165" fitToHeight="0" pageOrder="overThenDown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289A0-C43B-478A-A599-359A10E1FC94}">
  <dimension ref="A1:R26"/>
  <sheetViews>
    <sheetView showGridLines="0" view="pageBreakPreview" zoomScaleNormal="70" zoomScaleSheetLayoutView="100" workbookViewId="0">
      <selection activeCell="C12" sqref="C12"/>
    </sheetView>
  </sheetViews>
  <sheetFormatPr defaultColWidth="9" defaultRowHeight="16.149999999999999" customHeight="1" x14ac:dyDescent="0.15"/>
  <cols>
    <col min="1" max="1" width="5.25" style="3" customWidth="1"/>
    <col min="2" max="2" width="9.5" style="3" customWidth="1"/>
    <col min="3" max="3" width="11.75" style="3" customWidth="1"/>
    <col min="4" max="5" width="8.75" style="3" customWidth="1"/>
    <col min="6" max="6" width="8.75" style="11" customWidth="1"/>
    <col min="7" max="8" width="8.75" style="3" customWidth="1"/>
    <col min="9" max="9" width="8.75" style="24" customWidth="1"/>
    <col min="10" max="11" width="8.75" style="3" customWidth="1"/>
    <col min="12" max="12" width="8.75" style="11" customWidth="1"/>
    <col min="13" max="14" width="8.75" style="3" customWidth="1"/>
    <col min="15" max="15" width="8.75" style="11" customWidth="1"/>
    <col min="16" max="17" width="8.75" style="3" customWidth="1"/>
    <col min="18" max="16384" width="9" style="3"/>
  </cols>
  <sheetData>
    <row r="1" spans="1:18" s="14" customFormat="1" ht="30" customHeight="1" x14ac:dyDescent="0.15">
      <c r="A1" s="330" t="s">
        <v>161</v>
      </c>
      <c r="B1" s="330"/>
      <c r="C1" s="330"/>
      <c r="D1" s="330"/>
      <c r="E1" s="330"/>
      <c r="F1" s="330"/>
      <c r="G1" s="330"/>
      <c r="H1" s="330"/>
      <c r="I1" s="330"/>
      <c r="J1" s="52"/>
      <c r="K1" s="11"/>
      <c r="L1" s="11"/>
      <c r="M1" s="11"/>
      <c r="N1" s="11"/>
      <c r="O1" s="11"/>
      <c r="P1" s="11"/>
      <c r="Q1" s="11"/>
      <c r="R1" s="11"/>
    </row>
    <row r="2" spans="1:18" s="14" customFormat="1" ht="16.149999999999999" customHeight="1" thickBot="1" x14ac:dyDescent="0.2">
      <c r="I2" s="146"/>
      <c r="Q2" s="15" t="s">
        <v>0</v>
      </c>
    </row>
    <row r="3" spans="1:18" s="11" customFormat="1" ht="16.149999999999999" customHeight="1" x14ac:dyDescent="0.15">
      <c r="A3" s="322" t="s">
        <v>1</v>
      </c>
      <c r="B3" s="322"/>
      <c r="C3" s="314"/>
      <c r="D3" s="322" t="s">
        <v>2</v>
      </c>
      <c r="E3" s="314"/>
      <c r="F3" s="314"/>
      <c r="G3" s="314" t="s">
        <v>3</v>
      </c>
      <c r="H3" s="314"/>
      <c r="I3" s="323"/>
      <c r="J3" s="314" t="s">
        <v>4</v>
      </c>
      <c r="K3" s="314"/>
      <c r="L3" s="314"/>
      <c r="M3" s="314" t="s">
        <v>5</v>
      </c>
      <c r="N3" s="314"/>
      <c r="O3" s="314"/>
      <c r="P3" s="314" t="s">
        <v>6</v>
      </c>
      <c r="Q3" s="323" t="s">
        <v>7</v>
      </c>
    </row>
    <row r="4" spans="1:18" s="4" customFormat="1" ht="16.149999999999999" customHeight="1" thickBot="1" x14ac:dyDescent="0.2">
      <c r="A4" s="334"/>
      <c r="B4" s="334"/>
      <c r="C4" s="332"/>
      <c r="D4" s="163" t="s">
        <v>8</v>
      </c>
      <c r="E4" s="161" t="s">
        <v>9</v>
      </c>
      <c r="F4" s="161" t="s">
        <v>10</v>
      </c>
      <c r="G4" s="150" t="s">
        <v>8</v>
      </c>
      <c r="H4" s="150" t="s">
        <v>9</v>
      </c>
      <c r="I4" s="151" t="s">
        <v>10</v>
      </c>
      <c r="J4" s="150" t="s">
        <v>8</v>
      </c>
      <c r="K4" s="150" t="s">
        <v>9</v>
      </c>
      <c r="L4" s="150" t="s">
        <v>10</v>
      </c>
      <c r="M4" s="161" t="s">
        <v>8</v>
      </c>
      <c r="N4" s="161" t="s">
        <v>9</v>
      </c>
      <c r="O4" s="161" t="s">
        <v>10</v>
      </c>
      <c r="P4" s="332"/>
      <c r="Q4" s="333"/>
      <c r="R4" s="11"/>
    </row>
    <row r="5" spans="1:18" s="4" customFormat="1" ht="16.149999999999999" customHeight="1" x14ac:dyDescent="0.15">
      <c r="A5" s="37" t="s">
        <v>33</v>
      </c>
      <c r="B5" s="37"/>
      <c r="C5" s="38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1"/>
    </row>
    <row r="6" spans="1:18" s="4" customFormat="1" ht="16.149999999999999" customHeight="1" x14ac:dyDescent="0.15">
      <c r="A6" s="22" t="s">
        <v>15</v>
      </c>
      <c r="B6" s="33" t="s">
        <v>102</v>
      </c>
      <c r="C6" s="35"/>
      <c r="D6" s="315" t="s">
        <v>16</v>
      </c>
      <c r="E6" s="316"/>
      <c r="F6" s="316"/>
      <c r="G6" s="316"/>
      <c r="H6" s="316"/>
      <c r="I6" s="316"/>
      <c r="J6" s="118"/>
      <c r="K6" s="118"/>
      <c r="L6" s="118"/>
      <c r="M6" s="118"/>
      <c r="N6" s="118"/>
      <c r="O6" s="118"/>
      <c r="P6" s="118"/>
      <c r="Q6" s="118"/>
      <c r="R6" s="11"/>
    </row>
    <row r="7" spans="1:18" s="4" customFormat="1" ht="16.149999999999999" customHeight="1" x14ac:dyDescent="0.15">
      <c r="A7" s="24"/>
      <c r="B7" s="33" t="s">
        <v>103</v>
      </c>
      <c r="C7" s="35"/>
      <c r="D7" s="315" t="s">
        <v>16</v>
      </c>
      <c r="E7" s="316"/>
      <c r="F7" s="316"/>
      <c r="G7" s="316"/>
      <c r="H7" s="316"/>
      <c r="I7" s="316"/>
      <c r="J7" s="118"/>
      <c r="K7" s="118"/>
      <c r="L7" s="118"/>
      <c r="M7" s="118"/>
      <c r="N7" s="118"/>
      <c r="O7" s="118"/>
      <c r="P7" s="118"/>
      <c r="Q7" s="118"/>
      <c r="R7" s="11"/>
    </row>
    <row r="8" spans="1:18" s="4" customFormat="1" ht="16.149999999999999" customHeight="1" x14ac:dyDescent="0.15">
      <c r="A8" s="24"/>
      <c r="B8" s="33" t="s">
        <v>50</v>
      </c>
      <c r="C8" s="35" t="s">
        <v>14</v>
      </c>
      <c r="D8" s="213">
        <v>27192</v>
      </c>
      <c r="E8" s="213">
        <v>31325</v>
      </c>
      <c r="F8" s="120">
        <v>58517</v>
      </c>
      <c r="G8" s="213">
        <v>13799</v>
      </c>
      <c r="H8" s="213">
        <v>15698</v>
      </c>
      <c r="I8" s="120">
        <v>29497</v>
      </c>
      <c r="J8" s="213">
        <v>13393</v>
      </c>
      <c r="K8" s="213">
        <v>15627</v>
      </c>
      <c r="L8" s="120">
        <v>29020</v>
      </c>
      <c r="M8" s="217">
        <v>50.75</v>
      </c>
      <c r="N8" s="217">
        <v>50.11</v>
      </c>
      <c r="O8" s="189">
        <v>50.41</v>
      </c>
      <c r="P8" s="120">
        <v>1</v>
      </c>
      <c r="Q8" s="120">
        <v>2</v>
      </c>
      <c r="R8" s="11"/>
    </row>
    <row r="9" spans="1:18" s="4" customFormat="1" ht="16.149999999999999" customHeight="1" x14ac:dyDescent="0.15">
      <c r="A9" s="61"/>
      <c r="B9" s="62" t="s">
        <v>104</v>
      </c>
      <c r="C9" s="64"/>
      <c r="D9" s="215">
        <v>26724</v>
      </c>
      <c r="E9" s="213">
        <v>30784</v>
      </c>
      <c r="F9" s="120">
        <f>SUM(D9:E9)</f>
        <v>57508</v>
      </c>
      <c r="G9" s="213">
        <v>15382</v>
      </c>
      <c r="H9" s="213">
        <v>17378</v>
      </c>
      <c r="I9" s="120">
        <f>SUM(G9:H9)</f>
        <v>32760</v>
      </c>
      <c r="J9" s="213">
        <v>11342</v>
      </c>
      <c r="K9" s="213">
        <v>13406</v>
      </c>
      <c r="L9" s="120">
        <f>F9-I9</f>
        <v>24748</v>
      </c>
      <c r="M9" s="217">
        <f>G9/D9*100</f>
        <v>57.558748690315817</v>
      </c>
      <c r="N9" s="217">
        <f>H9/E9*100</f>
        <v>56.451403326403323</v>
      </c>
      <c r="O9" s="189">
        <f>ROUND(I9/F9*100,2)</f>
        <v>56.97</v>
      </c>
      <c r="P9" s="120">
        <v>3</v>
      </c>
      <c r="Q9" s="120">
        <v>6</v>
      </c>
      <c r="R9" s="11"/>
    </row>
    <row r="10" spans="1:18" s="4" customFormat="1" ht="16.149999999999999" customHeight="1" x14ac:dyDescent="0.15">
      <c r="A10" s="61"/>
      <c r="B10" s="62" t="s">
        <v>155</v>
      </c>
      <c r="C10" s="64"/>
      <c r="D10" s="315" t="s">
        <v>16</v>
      </c>
      <c r="E10" s="316"/>
      <c r="F10" s="316"/>
      <c r="G10" s="316"/>
      <c r="H10" s="316"/>
      <c r="I10" s="316"/>
      <c r="J10" s="118"/>
      <c r="K10" s="118"/>
      <c r="L10" s="118"/>
      <c r="M10" s="219"/>
      <c r="N10" s="219"/>
      <c r="O10" s="188"/>
      <c r="P10" s="118"/>
      <c r="Q10" s="118"/>
      <c r="R10" s="11"/>
    </row>
    <row r="11" spans="1:18" s="4" customFormat="1" ht="16.149999999999999" customHeight="1" thickBot="1" x14ac:dyDescent="0.2">
      <c r="A11" s="59" t="s">
        <v>153</v>
      </c>
      <c r="B11" s="83" t="s">
        <v>212</v>
      </c>
      <c r="C11" s="60"/>
      <c r="D11" s="220">
        <v>25154</v>
      </c>
      <c r="E11" s="214">
        <v>28383</v>
      </c>
      <c r="F11" s="121">
        <v>53537</v>
      </c>
      <c r="G11" s="214">
        <v>12213</v>
      </c>
      <c r="H11" s="214">
        <v>13583</v>
      </c>
      <c r="I11" s="121">
        <v>25796</v>
      </c>
      <c r="J11" s="214">
        <v>12941</v>
      </c>
      <c r="K11" s="214">
        <v>14800</v>
      </c>
      <c r="L11" s="121">
        <v>27741</v>
      </c>
      <c r="M11" s="218">
        <v>48.55</v>
      </c>
      <c r="N11" s="218">
        <v>47.86</v>
      </c>
      <c r="O11" s="190">
        <v>48.18</v>
      </c>
      <c r="P11" s="121">
        <v>2</v>
      </c>
      <c r="Q11" s="121">
        <v>3</v>
      </c>
      <c r="R11" s="11"/>
    </row>
    <row r="12" spans="1:18" s="4" customFormat="1" ht="16.149999999999999" customHeight="1" x14ac:dyDescent="0.15">
      <c r="A12" s="94" t="s">
        <v>34</v>
      </c>
      <c r="B12" s="95"/>
      <c r="C12" s="96"/>
      <c r="D12" s="123"/>
      <c r="E12" s="123"/>
      <c r="F12" s="123"/>
      <c r="G12" s="123"/>
      <c r="H12" s="123"/>
      <c r="I12" s="123"/>
      <c r="J12" s="120"/>
      <c r="K12" s="120"/>
      <c r="L12" s="120"/>
      <c r="M12" s="189"/>
      <c r="N12" s="189"/>
      <c r="O12" s="189"/>
      <c r="P12" s="120"/>
      <c r="Q12" s="120"/>
      <c r="R12" s="11"/>
    </row>
    <row r="13" spans="1:18" s="4" customFormat="1" ht="16.149999999999999" customHeight="1" x14ac:dyDescent="0.15">
      <c r="A13" s="63" t="s">
        <v>11</v>
      </c>
      <c r="B13" s="62" t="s">
        <v>105</v>
      </c>
      <c r="C13" s="64"/>
      <c r="D13" s="216" t="s">
        <v>222</v>
      </c>
      <c r="E13" s="216" t="s">
        <v>222</v>
      </c>
      <c r="F13" s="120">
        <v>41237</v>
      </c>
      <c r="G13" s="216" t="s">
        <v>222</v>
      </c>
      <c r="H13" s="216" t="s">
        <v>222</v>
      </c>
      <c r="I13" s="120">
        <v>35905</v>
      </c>
      <c r="J13" s="216" t="s">
        <v>222</v>
      </c>
      <c r="K13" s="216" t="s">
        <v>222</v>
      </c>
      <c r="L13" s="120">
        <v>5332</v>
      </c>
      <c r="M13" s="221" t="s">
        <v>222</v>
      </c>
      <c r="N13" s="221" t="s">
        <v>222</v>
      </c>
      <c r="O13" s="189">
        <f t="shared" ref="O13:O18" si="0">ROUND(I13/F13*100,2)</f>
        <v>87.07</v>
      </c>
      <c r="P13" s="120">
        <v>3</v>
      </c>
      <c r="Q13" s="120">
        <v>4</v>
      </c>
    </row>
    <row r="14" spans="1:18" s="4" customFormat="1" ht="16.149999999999999" customHeight="1" x14ac:dyDescent="0.15">
      <c r="A14" s="63"/>
      <c r="B14" s="62" t="s">
        <v>106</v>
      </c>
      <c r="C14" s="64"/>
      <c r="D14" s="216" t="s">
        <v>222</v>
      </c>
      <c r="E14" s="216" t="s">
        <v>222</v>
      </c>
      <c r="F14" s="120">
        <v>42808</v>
      </c>
      <c r="G14" s="216" t="s">
        <v>222</v>
      </c>
      <c r="H14" s="216" t="s">
        <v>222</v>
      </c>
      <c r="I14" s="120">
        <v>36431</v>
      </c>
      <c r="J14" s="216" t="s">
        <v>222</v>
      </c>
      <c r="K14" s="216" t="s">
        <v>222</v>
      </c>
      <c r="L14" s="120">
        <v>6377</v>
      </c>
      <c r="M14" s="221" t="s">
        <v>222</v>
      </c>
      <c r="N14" s="221" t="s">
        <v>222</v>
      </c>
      <c r="O14" s="189">
        <f t="shared" si="0"/>
        <v>85.1</v>
      </c>
      <c r="P14" s="120">
        <v>3</v>
      </c>
      <c r="Q14" s="120">
        <v>4</v>
      </c>
    </row>
    <row r="15" spans="1:18" s="4" customFormat="1" ht="16.149999999999999" customHeight="1" x14ac:dyDescent="0.15">
      <c r="A15" s="22"/>
      <c r="B15" s="33" t="s">
        <v>107</v>
      </c>
      <c r="C15" s="35"/>
      <c r="D15" s="216" t="s">
        <v>222</v>
      </c>
      <c r="E15" s="216" t="s">
        <v>222</v>
      </c>
      <c r="F15" s="117">
        <v>45665</v>
      </c>
      <c r="G15" s="216" t="s">
        <v>222</v>
      </c>
      <c r="H15" s="216" t="s">
        <v>222</v>
      </c>
      <c r="I15" s="117">
        <v>36882</v>
      </c>
      <c r="J15" s="216" t="s">
        <v>222</v>
      </c>
      <c r="K15" s="216" t="s">
        <v>222</v>
      </c>
      <c r="L15" s="117">
        <v>8783</v>
      </c>
      <c r="M15" s="221" t="s">
        <v>222</v>
      </c>
      <c r="N15" s="221" t="s">
        <v>222</v>
      </c>
      <c r="O15" s="187">
        <f t="shared" si="0"/>
        <v>80.77</v>
      </c>
      <c r="P15" s="117">
        <v>3</v>
      </c>
      <c r="Q15" s="117">
        <v>5</v>
      </c>
    </row>
    <row r="16" spans="1:18" s="4" customFormat="1" ht="16.149999999999999" customHeight="1" x14ac:dyDescent="0.15">
      <c r="A16" s="22"/>
      <c r="B16" s="33" t="s">
        <v>108</v>
      </c>
      <c r="C16" s="35"/>
      <c r="D16" s="211">
        <v>21813</v>
      </c>
      <c r="E16" s="211">
        <v>26561</v>
      </c>
      <c r="F16" s="117">
        <f>SUM(D16:E16)</f>
        <v>48374</v>
      </c>
      <c r="G16" s="211">
        <v>19019</v>
      </c>
      <c r="H16" s="211">
        <v>22501</v>
      </c>
      <c r="I16" s="117">
        <f>SUM(G16:H16)</f>
        <v>41520</v>
      </c>
      <c r="J16" s="211">
        <f t="shared" ref="J16:L18" si="1">D16-G16</f>
        <v>2794</v>
      </c>
      <c r="K16" s="211">
        <f t="shared" si="1"/>
        <v>4060</v>
      </c>
      <c r="L16" s="117">
        <f t="shared" si="1"/>
        <v>6854</v>
      </c>
      <c r="M16" s="212">
        <f t="shared" ref="M16:N18" si="2">ROUND(G16/D16*100,2)</f>
        <v>87.19</v>
      </c>
      <c r="N16" s="212">
        <f t="shared" si="2"/>
        <v>84.71</v>
      </c>
      <c r="O16" s="187">
        <f t="shared" si="0"/>
        <v>85.83</v>
      </c>
      <c r="P16" s="117">
        <v>3</v>
      </c>
      <c r="Q16" s="117">
        <v>6</v>
      </c>
    </row>
    <row r="17" spans="1:18" s="4" customFormat="1" ht="16.149999999999999" customHeight="1" x14ac:dyDescent="0.15">
      <c r="A17" s="22"/>
      <c r="B17" s="33" t="s">
        <v>109</v>
      </c>
      <c r="C17" s="35"/>
      <c r="D17" s="211">
        <v>23246</v>
      </c>
      <c r="E17" s="211">
        <v>27592</v>
      </c>
      <c r="F17" s="117">
        <f>SUM(D17:E17)</f>
        <v>50838</v>
      </c>
      <c r="G17" s="211">
        <v>20128</v>
      </c>
      <c r="H17" s="211">
        <v>23864</v>
      </c>
      <c r="I17" s="117">
        <f>SUM(G17:H17)</f>
        <v>43992</v>
      </c>
      <c r="J17" s="211">
        <f t="shared" si="1"/>
        <v>3118</v>
      </c>
      <c r="K17" s="211">
        <f t="shared" si="1"/>
        <v>3728</v>
      </c>
      <c r="L17" s="117">
        <f t="shared" si="1"/>
        <v>6846</v>
      </c>
      <c r="M17" s="212">
        <f t="shared" si="2"/>
        <v>86.59</v>
      </c>
      <c r="N17" s="212">
        <f t="shared" si="2"/>
        <v>86.49</v>
      </c>
      <c r="O17" s="187">
        <f t="shared" si="0"/>
        <v>86.53</v>
      </c>
      <c r="P17" s="117">
        <v>3</v>
      </c>
      <c r="Q17" s="117">
        <v>5</v>
      </c>
    </row>
    <row r="18" spans="1:18" s="4" customFormat="1" ht="16.149999999999999" customHeight="1" x14ac:dyDescent="0.15">
      <c r="A18" s="22"/>
      <c r="B18" s="33" t="s">
        <v>110</v>
      </c>
      <c r="C18" s="35"/>
      <c r="D18" s="211">
        <v>23942</v>
      </c>
      <c r="E18" s="211">
        <v>28656</v>
      </c>
      <c r="F18" s="117">
        <f>SUM(D18:E18)</f>
        <v>52598</v>
      </c>
      <c r="G18" s="211">
        <v>21190</v>
      </c>
      <c r="H18" s="211">
        <v>25441</v>
      </c>
      <c r="I18" s="117">
        <f>SUM(G18:H18)</f>
        <v>46631</v>
      </c>
      <c r="J18" s="211">
        <f t="shared" si="1"/>
        <v>2752</v>
      </c>
      <c r="K18" s="211">
        <f t="shared" si="1"/>
        <v>3215</v>
      </c>
      <c r="L18" s="117">
        <f t="shared" si="1"/>
        <v>5967</v>
      </c>
      <c r="M18" s="212">
        <f t="shared" si="2"/>
        <v>88.51</v>
      </c>
      <c r="N18" s="212">
        <f t="shared" si="2"/>
        <v>88.78</v>
      </c>
      <c r="O18" s="187">
        <f t="shared" si="0"/>
        <v>88.66</v>
      </c>
      <c r="P18" s="117">
        <v>3</v>
      </c>
      <c r="Q18" s="117">
        <v>4</v>
      </c>
    </row>
    <row r="19" spans="1:18" s="4" customFormat="1" ht="16.149999999999999" customHeight="1" x14ac:dyDescent="0.15">
      <c r="A19" s="22"/>
      <c r="B19" s="33" t="s">
        <v>111</v>
      </c>
      <c r="C19" s="35"/>
      <c r="D19" s="315" t="s">
        <v>16</v>
      </c>
      <c r="E19" s="316"/>
      <c r="F19" s="316"/>
      <c r="G19" s="316"/>
      <c r="H19" s="316"/>
      <c r="I19" s="316"/>
      <c r="J19" s="118"/>
      <c r="K19" s="118"/>
      <c r="L19" s="118"/>
      <c r="M19" s="188"/>
      <c r="N19" s="188"/>
      <c r="O19" s="188"/>
      <c r="P19" s="118"/>
      <c r="Q19" s="118"/>
    </row>
    <row r="20" spans="1:18" s="4" customFormat="1" ht="16.149999999999999" customHeight="1" x14ac:dyDescent="0.15">
      <c r="A20" s="22"/>
      <c r="B20" s="33" t="s">
        <v>112</v>
      </c>
      <c r="C20" s="35"/>
      <c r="D20" s="211">
        <v>26068</v>
      </c>
      <c r="E20" s="211">
        <v>31205</v>
      </c>
      <c r="F20" s="117">
        <f>SUM(D20:E20)</f>
        <v>57273</v>
      </c>
      <c r="G20" s="211">
        <v>21411</v>
      </c>
      <c r="H20" s="211">
        <v>25861</v>
      </c>
      <c r="I20" s="117">
        <f>SUM(G20:H20)</f>
        <v>47272</v>
      </c>
      <c r="J20" s="211">
        <f t="shared" ref="J20:L24" si="3">D20-G20</f>
        <v>4657</v>
      </c>
      <c r="K20" s="211">
        <f t="shared" si="3"/>
        <v>5344</v>
      </c>
      <c r="L20" s="117">
        <f t="shared" si="3"/>
        <v>10001</v>
      </c>
      <c r="M20" s="212">
        <f t="shared" ref="M20:O24" si="4">ROUND(G20/D20*100,2)</f>
        <v>82.14</v>
      </c>
      <c r="N20" s="212">
        <f t="shared" si="4"/>
        <v>82.87</v>
      </c>
      <c r="O20" s="187">
        <f t="shared" si="4"/>
        <v>82.54</v>
      </c>
      <c r="P20" s="117">
        <v>3</v>
      </c>
      <c r="Q20" s="117">
        <v>4</v>
      </c>
    </row>
    <row r="21" spans="1:18" s="28" customFormat="1" ht="16.149999999999999" customHeight="1" x14ac:dyDescent="0.15">
      <c r="A21" s="22" t="s">
        <v>15</v>
      </c>
      <c r="B21" s="33" t="s">
        <v>113</v>
      </c>
      <c r="C21" s="35"/>
      <c r="D21" s="211">
        <v>27117</v>
      </c>
      <c r="E21" s="211">
        <v>32291</v>
      </c>
      <c r="F21" s="117">
        <f>SUM(D21:E21)</f>
        <v>59408</v>
      </c>
      <c r="G21" s="211">
        <v>21425</v>
      </c>
      <c r="H21" s="211">
        <v>25823</v>
      </c>
      <c r="I21" s="117">
        <f>SUM(G21:H21)</f>
        <v>47248</v>
      </c>
      <c r="J21" s="211">
        <f t="shared" si="3"/>
        <v>5692</v>
      </c>
      <c r="K21" s="211">
        <f t="shared" si="3"/>
        <v>6468</v>
      </c>
      <c r="L21" s="117">
        <f t="shared" si="3"/>
        <v>12160</v>
      </c>
      <c r="M21" s="212">
        <f t="shared" si="4"/>
        <v>79.010000000000005</v>
      </c>
      <c r="N21" s="212">
        <f t="shared" si="4"/>
        <v>79.97</v>
      </c>
      <c r="O21" s="187">
        <f t="shared" si="4"/>
        <v>79.53</v>
      </c>
      <c r="P21" s="176">
        <v>3</v>
      </c>
      <c r="Q21" s="176">
        <v>4</v>
      </c>
      <c r="R21" s="4"/>
    </row>
    <row r="22" spans="1:18" ht="16.149999999999999" customHeight="1" x14ac:dyDescent="0.15">
      <c r="A22" s="24"/>
      <c r="B22" s="33" t="s">
        <v>114</v>
      </c>
      <c r="C22" s="35"/>
      <c r="D22" s="211">
        <v>28174</v>
      </c>
      <c r="E22" s="211">
        <v>33502</v>
      </c>
      <c r="F22" s="117">
        <f>SUM(D22:E22)</f>
        <v>61676</v>
      </c>
      <c r="G22" s="211">
        <v>21696</v>
      </c>
      <c r="H22" s="211">
        <v>26241</v>
      </c>
      <c r="I22" s="117">
        <f>SUM(G22:H22)</f>
        <v>47937</v>
      </c>
      <c r="J22" s="211">
        <f t="shared" si="3"/>
        <v>6478</v>
      </c>
      <c r="K22" s="211">
        <f t="shared" si="3"/>
        <v>7261</v>
      </c>
      <c r="L22" s="117">
        <f t="shared" si="3"/>
        <v>13739</v>
      </c>
      <c r="M22" s="212">
        <f t="shared" si="4"/>
        <v>77.010000000000005</v>
      </c>
      <c r="N22" s="212">
        <f t="shared" si="4"/>
        <v>78.33</v>
      </c>
      <c r="O22" s="187">
        <f t="shared" si="4"/>
        <v>77.72</v>
      </c>
      <c r="P22" s="117">
        <v>3</v>
      </c>
      <c r="Q22" s="117">
        <v>4</v>
      </c>
      <c r="R22" s="4"/>
    </row>
    <row r="23" spans="1:18" ht="16.149999999999999" customHeight="1" x14ac:dyDescent="0.15">
      <c r="A23" s="24"/>
      <c r="B23" s="33" t="s">
        <v>115</v>
      </c>
      <c r="C23" s="35"/>
      <c r="D23" s="211">
        <v>28857</v>
      </c>
      <c r="E23" s="211">
        <v>33942</v>
      </c>
      <c r="F23" s="117">
        <f>SUM(D23:E23)</f>
        <v>62799</v>
      </c>
      <c r="G23" s="211">
        <v>20904</v>
      </c>
      <c r="H23" s="211">
        <v>24700</v>
      </c>
      <c r="I23" s="117">
        <f>SUM(G23:H23)</f>
        <v>45604</v>
      </c>
      <c r="J23" s="211">
        <f t="shared" si="3"/>
        <v>7953</v>
      </c>
      <c r="K23" s="211">
        <f t="shared" si="3"/>
        <v>9242</v>
      </c>
      <c r="L23" s="117">
        <f t="shared" si="3"/>
        <v>17195</v>
      </c>
      <c r="M23" s="212">
        <f t="shared" si="4"/>
        <v>72.44</v>
      </c>
      <c r="N23" s="212">
        <f t="shared" si="4"/>
        <v>72.77</v>
      </c>
      <c r="O23" s="187">
        <f t="shared" si="4"/>
        <v>72.62</v>
      </c>
      <c r="P23" s="117">
        <v>3</v>
      </c>
      <c r="Q23" s="117">
        <v>4</v>
      </c>
      <c r="R23" s="4"/>
    </row>
    <row r="24" spans="1:18" ht="16.149999999999999" customHeight="1" thickBot="1" x14ac:dyDescent="0.2">
      <c r="A24" s="25"/>
      <c r="B24" s="34" t="s">
        <v>116</v>
      </c>
      <c r="C24" s="36"/>
      <c r="D24" s="222">
        <v>28774</v>
      </c>
      <c r="E24" s="222">
        <v>33600</v>
      </c>
      <c r="F24" s="124">
        <f>SUM(D24:E24)</f>
        <v>62374</v>
      </c>
      <c r="G24" s="222">
        <v>17747</v>
      </c>
      <c r="H24" s="222">
        <v>20748</v>
      </c>
      <c r="I24" s="124">
        <f>SUM(G24:H24)</f>
        <v>38495</v>
      </c>
      <c r="J24" s="222">
        <f t="shared" si="3"/>
        <v>11027</v>
      </c>
      <c r="K24" s="222">
        <f t="shared" si="3"/>
        <v>12852</v>
      </c>
      <c r="L24" s="124">
        <f t="shared" si="3"/>
        <v>23879</v>
      </c>
      <c r="M24" s="223">
        <f t="shared" si="4"/>
        <v>61.68</v>
      </c>
      <c r="N24" s="223">
        <f t="shared" si="4"/>
        <v>61.75</v>
      </c>
      <c r="O24" s="191">
        <f t="shared" si="4"/>
        <v>61.72</v>
      </c>
      <c r="P24" s="124">
        <v>3</v>
      </c>
      <c r="Q24" s="124">
        <v>4</v>
      </c>
      <c r="R24" s="4"/>
    </row>
    <row r="25" spans="1:18" s="14" customFormat="1" ht="16.149999999999999" customHeight="1" x14ac:dyDescent="0.15"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42" t="s">
        <v>19</v>
      </c>
    </row>
    <row r="26" spans="1:18" ht="16.149999999999999" customHeight="1" x14ac:dyDescent="0.15">
      <c r="A26" s="28"/>
      <c r="B26" s="28"/>
      <c r="C26" s="28"/>
      <c r="D26" s="28"/>
      <c r="E26" s="28"/>
      <c r="F26" s="92"/>
      <c r="G26" s="28"/>
      <c r="H26" s="28"/>
      <c r="I26" s="92"/>
      <c r="J26" s="28"/>
      <c r="K26" s="28"/>
      <c r="L26" s="92"/>
      <c r="M26" s="28"/>
      <c r="N26" s="28"/>
      <c r="O26" s="92"/>
      <c r="P26" s="28"/>
      <c r="Q26" s="28"/>
      <c r="R26" s="28"/>
    </row>
  </sheetData>
  <mergeCells count="12">
    <mergeCell ref="A1:I1"/>
    <mergeCell ref="A3:C4"/>
    <mergeCell ref="D3:F3"/>
    <mergeCell ref="G3:I3"/>
    <mergeCell ref="J3:L3"/>
    <mergeCell ref="D10:I10"/>
    <mergeCell ref="D19:I19"/>
    <mergeCell ref="M3:O3"/>
    <mergeCell ref="P3:P4"/>
    <mergeCell ref="Q3:Q4"/>
    <mergeCell ref="D6:I6"/>
    <mergeCell ref="D7:I7"/>
  </mergeCells>
  <phoneticPr fontId="2"/>
  <pageMargins left="0.70866141732283472" right="0.70866141732283472" top="0.74803149606299213" bottom="0.74803149606299213" header="0.31496062992125984" footer="0.31496062992125984"/>
  <pageSetup paperSize="9" scale="85" firstPageNumber="165" fitToHeight="0" pageOrder="overThenDown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3285-2B27-453F-8B3F-5B89E493C643}">
  <dimension ref="A1:Q31"/>
  <sheetViews>
    <sheetView showGridLines="0" view="pageBreakPreview" zoomScaleNormal="100" zoomScaleSheetLayoutView="100" workbookViewId="0">
      <selection activeCell="C12" sqref="C12"/>
    </sheetView>
  </sheetViews>
  <sheetFormatPr defaultColWidth="9" defaultRowHeight="16.149999999999999" customHeight="1" x14ac:dyDescent="0.15"/>
  <cols>
    <col min="1" max="1" width="5.25" style="5" customWidth="1"/>
    <col min="2" max="2" width="9.5" style="5" customWidth="1"/>
    <col min="3" max="3" width="11.75" style="5" customWidth="1"/>
    <col min="4" max="5" width="8.75" style="5" customWidth="1"/>
    <col min="6" max="6" width="8.75" style="10" customWidth="1"/>
    <col min="7" max="8" width="8.75" style="5" customWidth="1"/>
    <col min="9" max="9" width="8.75" style="53" customWidth="1"/>
    <col min="10" max="11" width="8.75" style="5" customWidth="1"/>
    <col min="12" max="12" width="8.75" style="10" customWidth="1"/>
    <col min="13" max="14" width="8.75" style="5" customWidth="1"/>
    <col min="15" max="15" width="8.75" style="10" customWidth="1"/>
    <col min="16" max="17" width="8.75" style="5" customWidth="1"/>
    <col min="18" max="16384" width="9" style="5"/>
  </cols>
  <sheetData>
    <row r="1" spans="1:17" s="10" customFormat="1" ht="30" customHeight="1" x14ac:dyDescent="0.15">
      <c r="A1" s="339" t="s">
        <v>162</v>
      </c>
      <c r="B1" s="339"/>
      <c r="C1" s="339"/>
      <c r="D1" s="339"/>
      <c r="E1" s="339"/>
      <c r="F1" s="339"/>
      <c r="G1" s="339"/>
      <c r="H1" s="339"/>
      <c r="I1" s="339"/>
    </row>
    <row r="2" spans="1:17" s="12" customFormat="1" ht="16.149999999999999" customHeight="1" thickBot="1" x14ac:dyDescent="0.2">
      <c r="I2" s="147"/>
      <c r="Q2" s="13" t="s">
        <v>0</v>
      </c>
    </row>
    <row r="3" spans="1:17" s="10" customFormat="1" ht="16.149999999999999" customHeight="1" x14ac:dyDescent="0.15">
      <c r="A3" s="340" t="s">
        <v>1</v>
      </c>
      <c r="B3" s="340"/>
      <c r="C3" s="341"/>
      <c r="D3" s="344" t="s">
        <v>2</v>
      </c>
      <c r="E3" s="345"/>
      <c r="F3" s="346"/>
      <c r="G3" s="344" t="s">
        <v>3</v>
      </c>
      <c r="H3" s="345"/>
      <c r="I3" s="346"/>
      <c r="J3" s="345" t="s">
        <v>4</v>
      </c>
      <c r="K3" s="345"/>
      <c r="L3" s="346"/>
      <c r="M3" s="344" t="s">
        <v>5</v>
      </c>
      <c r="N3" s="345"/>
      <c r="O3" s="346"/>
      <c r="P3" s="335" t="s">
        <v>6</v>
      </c>
      <c r="Q3" s="337" t="s">
        <v>7</v>
      </c>
    </row>
    <row r="4" spans="1:17" s="10" customFormat="1" ht="16.149999999999999" customHeight="1" x14ac:dyDescent="0.15">
      <c r="A4" s="342"/>
      <c r="B4" s="342"/>
      <c r="C4" s="343"/>
      <c r="D4" s="16" t="s">
        <v>8</v>
      </c>
      <c r="E4" s="134" t="s">
        <v>9</v>
      </c>
      <c r="F4" s="134" t="s">
        <v>10</v>
      </c>
      <c r="G4" s="134" t="s">
        <v>8</v>
      </c>
      <c r="H4" s="134" t="s">
        <v>9</v>
      </c>
      <c r="I4" s="134" t="s">
        <v>10</v>
      </c>
      <c r="J4" s="16" t="s">
        <v>8</v>
      </c>
      <c r="K4" s="134" t="s">
        <v>9</v>
      </c>
      <c r="L4" s="134" t="s">
        <v>10</v>
      </c>
      <c r="M4" s="134" t="s">
        <v>8</v>
      </c>
      <c r="N4" s="134" t="s">
        <v>9</v>
      </c>
      <c r="O4" s="134" t="s">
        <v>10</v>
      </c>
      <c r="P4" s="336"/>
      <c r="Q4" s="338"/>
    </row>
    <row r="5" spans="1:17" s="6" customFormat="1" ht="16.149999999999999" customHeight="1" x14ac:dyDescent="0.15">
      <c r="A5" s="291" t="s">
        <v>33</v>
      </c>
      <c r="B5" s="291"/>
      <c r="C5" s="292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1:17" s="6" customFormat="1" ht="16.149999999999999" customHeight="1" x14ac:dyDescent="0.15">
      <c r="A6" s="57" t="s">
        <v>15</v>
      </c>
      <c r="B6" s="84" t="s">
        <v>32</v>
      </c>
      <c r="C6" s="54"/>
      <c r="D6" s="224">
        <v>28381</v>
      </c>
      <c r="E6" s="224">
        <v>32959</v>
      </c>
      <c r="F6" s="125">
        <v>61340</v>
      </c>
      <c r="G6" s="224">
        <v>21821</v>
      </c>
      <c r="H6" s="224">
        <v>24458</v>
      </c>
      <c r="I6" s="125">
        <v>46279</v>
      </c>
      <c r="J6" s="224">
        <v>6560</v>
      </c>
      <c r="K6" s="224">
        <v>8501</v>
      </c>
      <c r="L6" s="125">
        <v>15061</v>
      </c>
      <c r="M6" s="227">
        <v>76.885944822240219</v>
      </c>
      <c r="N6" s="227">
        <v>74.20734852392367</v>
      </c>
      <c r="O6" s="192">
        <v>75.446690577111184</v>
      </c>
      <c r="P6" s="125">
        <v>1</v>
      </c>
      <c r="Q6" s="125">
        <v>3</v>
      </c>
    </row>
    <row r="7" spans="1:17" s="39" customFormat="1" ht="16.149999999999999" customHeight="1" x14ac:dyDescent="0.15">
      <c r="A7" s="53"/>
      <c r="B7" s="84" t="s">
        <v>117</v>
      </c>
      <c r="C7" s="54"/>
      <c r="D7" s="224">
        <v>27563</v>
      </c>
      <c r="E7" s="224">
        <v>31887</v>
      </c>
      <c r="F7" s="125">
        <v>59450</v>
      </c>
      <c r="G7" s="224">
        <v>17401</v>
      </c>
      <c r="H7" s="224">
        <v>19150</v>
      </c>
      <c r="I7" s="125">
        <v>36551</v>
      </c>
      <c r="J7" s="224">
        <v>10162</v>
      </c>
      <c r="K7" s="224">
        <v>12737</v>
      </c>
      <c r="L7" s="125">
        <v>22899</v>
      </c>
      <c r="M7" s="227">
        <v>63.13</v>
      </c>
      <c r="N7" s="227">
        <v>60.06</v>
      </c>
      <c r="O7" s="192">
        <v>61.48</v>
      </c>
      <c r="P7" s="125">
        <v>1</v>
      </c>
      <c r="Q7" s="125">
        <v>4</v>
      </c>
    </row>
    <row r="8" spans="1:17" s="39" customFormat="1" ht="16.149999999999999" customHeight="1" x14ac:dyDescent="0.15">
      <c r="A8" s="75"/>
      <c r="B8" s="82" t="s">
        <v>118</v>
      </c>
      <c r="C8" s="76"/>
      <c r="D8" s="225">
        <v>27148</v>
      </c>
      <c r="E8" s="225">
        <v>31212</v>
      </c>
      <c r="F8" s="126">
        <v>58360</v>
      </c>
      <c r="G8" s="225">
        <v>13361</v>
      </c>
      <c r="H8" s="225">
        <v>14115</v>
      </c>
      <c r="I8" s="126">
        <v>27476</v>
      </c>
      <c r="J8" s="225">
        <v>13787</v>
      </c>
      <c r="K8" s="225">
        <v>17097</v>
      </c>
      <c r="L8" s="126">
        <v>30884</v>
      </c>
      <c r="M8" s="228">
        <v>49.22</v>
      </c>
      <c r="N8" s="228">
        <v>45.22</v>
      </c>
      <c r="O8" s="193">
        <v>47.08</v>
      </c>
      <c r="P8" s="126">
        <v>1</v>
      </c>
      <c r="Q8" s="126">
        <v>3</v>
      </c>
    </row>
    <row r="9" spans="1:17" s="39" customFormat="1" ht="16.149999999999999" customHeight="1" x14ac:dyDescent="0.15">
      <c r="A9" s="75"/>
      <c r="B9" s="82" t="s">
        <v>168</v>
      </c>
      <c r="C9" s="76"/>
      <c r="D9" s="225">
        <v>27082</v>
      </c>
      <c r="E9" s="225">
        <v>30827</v>
      </c>
      <c r="F9" s="126">
        <v>57909</v>
      </c>
      <c r="G9" s="225">
        <v>15532</v>
      </c>
      <c r="H9" s="225">
        <v>17123</v>
      </c>
      <c r="I9" s="126">
        <v>32655</v>
      </c>
      <c r="J9" s="225">
        <v>11550</v>
      </c>
      <c r="K9" s="225">
        <v>13704</v>
      </c>
      <c r="L9" s="126">
        <v>25254</v>
      </c>
      <c r="M9" s="228">
        <v>57.35</v>
      </c>
      <c r="N9" s="228">
        <v>55.55</v>
      </c>
      <c r="O9" s="193">
        <v>56.39</v>
      </c>
      <c r="P9" s="126">
        <v>1</v>
      </c>
      <c r="Q9" s="126">
        <v>4</v>
      </c>
    </row>
    <row r="10" spans="1:17" s="39" customFormat="1" ht="16.149999999999999" customHeight="1" x14ac:dyDescent="0.15">
      <c r="A10" s="239" t="s">
        <v>153</v>
      </c>
      <c r="B10" s="49" t="s">
        <v>169</v>
      </c>
      <c r="C10" s="76"/>
      <c r="D10" s="225">
        <v>25975</v>
      </c>
      <c r="E10" s="225">
        <v>29235</v>
      </c>
      <c r="F10" s="126">
        <v>55210</v>
      </c>
      <c r="G10" s="225">
        <v>13667</v>
      </c>
      <c r="H10" s="225">
        <v>14922</v>
      </c>
      <c r="I10" s="126">
        <v>28589</v>
      </c>
      <c r="J10" s="225">
        <f>D10-G10</f>
        <v>12308</v>
      </c>
      <c r="K10" s="225">
        <f>E10-H10</f>
        <v>14313</v>
      </c>
      <c r="L10" s="126">
        <f>SUM(J10:K10)</f>
        <v>26621</v>
      </c>
      <c r="M10" s="228">
        <v>52.62</v>
      </c>
      <c r="N10" s="228">
        <v>51.04</v>
      </c>
      <c r="O10" s="193">
        <v>51.78</v>
      </c>
      <c r="P10" s="126">
        <v>1</v>
      </c>
      <c r="Q10" s="126">
        <v>3</v>
      </c>
    </row>
    <row r="11" spans="1:17" s="39" customFormat="1" ht="16.149999999999999" customHeight="1" x14ac:dyDescent="0.15">
      <c r="A11" s="239"/>
      <c r="B11" s="49" t="s">
        <v>224</v>
      </c>
      <c r="C11" s="76"/>
      <c r="D11" s="225">
        <v>24885</v>
      </c>
      <c r="E11" s="225">
        <v>27938</v>
      </c>
      <c r="F11" s="126">
        <v>52823</v>
      </c>
      <c r="G11" s="225">
        <v>13653</v>
      </c>
      <c r="H11" s="225">
        <v>14877</v>
      </c>
      <c r="I11" s="126">
        <v>28530</v>
      </c>
      <c r="J11" s="225">
        <v>11232</v>
      </c>
      <c r="K11" s="225">
        <v>13061</v>
      </c>
      <c r="L11" s="126">
        <v>24293</v>
      </c>
      <c r="M11" s="228">
        <v>54.864376130198913</v>
      </c>
      <c r="N11" s="228">
        <v>53.250053690314267</v>
      </c>
      <c r="O11" s="193">
        <v>54.010563580258598</v>
      </c>
      <c r="P11" s="126">
        <v>1</v>
      </c>
      <c r="Q11" s="126">
        <v>3</v>
      </c>
    </row>
    <row r="12" spans="1:17" s="39" customFormat="1" ht="16.149999999999999" customHeight="1" thickBot="1" x14ac:dyDescent="0.2">
      <c r="A12" s="93"/>
      <c r="B12" s="51" t="s">
        <v>234</v>
      </c>
      <c r="C12" s="72"/>
      <c r="D12" s="226">
        <v>24502</v>
      </c>
      <c r="E12" s="226">
        <v>27416</v>
      </c>
      <c r="F12" s="127">
        <v>51918</v>
      </c>
      <c r="G12" s="226">
        <v>13430</v>
      </c>
      <c r="H12" s="226">
        <v>14562</v>
      </c>
      <c r="I12" s="127">
        <v>27992</v>
      </c>
      <c r="J12" s="226">
        <v>11072</v>
      </c>
      <c r="K12" s="226">
        <v>12854</v>
      </c>
      <c r="L12" s="127">
        <v>23926</v>
      </c>
      <c r="M12" s="229">
        <v>54.81</v>
      </c>
      <c r="N12" s="229">
        <v>53.11</v>
      </c>
      <c r="O12" s="194">
        <v>53.92</v>
      </c>
      <c r="P12" s="127">
        <v>1</v>
      </c>
      <c r="Q12" s="127">
        <v>2</v>
      </c>
    </row>
    <row r="13" spans="1:17" ht="16.149999999999999" customHeight="1" x14ac:dyDescent="0.15">
      <c r="A13" s="291" t="s">
        <v>205</v>
      </c>
      <c r="B13" s="291"/>
      <c r="C13" s="292"/>
      <c r="D13" s="230"/>
      <c r="E13" s="230"/>
      <c r="F13" s="128"/>
      <c r="G13" s="230"/>
      <c r="H13" s="230"/>
      <c r="I13" s="148"/>
      <c r="J13" s="230"/>
      <c r="K13" s="230"/>
      <c r="L13" s="128"/>
      <c r="M13" s="230"/>
      <c r="N13" s="230"/>
      <c r="O13" s="128"/>
      <c r="P13" s="128"/>
      <c r="Q13" s="128"/>
    </row>
    <row r="14" spans="1:17" s="6" customFormat="1" ht="16.149999999999999" customHeight="1" x14ac:dyDescent="0.15">
      <c r="A14" s="57" t="s">
        <v>11</v>
      </c>
      <c r="B14" s="84" t="s">
        <v>119</v>
      </c>
      <c r="C14" s="54"/>
      <c r="D14" s="216" t="s">
        <v>222</v>
      </c>
      <c r="E14" s="216" t="s">
        <v>222</v>
      </c>
      <c r="F14" s="125">
        <v>40560</v>
      </c>
      <c r="G14" s="216" t="s">
        <v>222</v>
      </c>
      <c r="H14" s="216" t="s">
        <v>222</v>
      </c>
      <c r="I14" s="125">
        <v>34748</v>
      </c>
      <c r="J14" s="216" t="s">
        <v>222</v>
      </c>
      <c r="K14" s="216" t="s">
        <v>222</v>
      </c>
      <c r="L14" s="125">
        <v>5812</v>
      </c>
      <c r="M14" s="216" t="s">
        <v>222</v>
      </c>
      <c r="N14" s="216" t="s">
        <v>222</v>
      </c>
      <c r="O14" s="192">
        <v>85.670611439842205</v>
      </c>
      <c r="P14" s="125">
        <v>3</v>
      </c>
      <c r="Q14" s="125">
        <v>8</v>
      </c>
    </row>
    <row r="15" spans="1:17" s="6" customFormat="1" ht="16.149999999999999" customHeight="1" x14ac:dyDescent="0.15">
      <c r="A15" s="57"/>
      <c r="B15" s="84" t="s">
        <v>120</v>
      </c>
      <c r="C15" s="54"/>
      <c r="D15" s="216" t="s">
        <v>222</v>
      </c>
      <c r="E15" s="216" t="s">
        <v>222</v>
      </c>
      <c r="F15" s="125">
        <v>41600</v>
      </c>
      <c r="G15" s="216" t="s">
        <v>222</v>
      </c>
      <c r="H15" s="216" t="s">
        <v>222</v>
      </c>
      <c r="I15" s="125">
        <v>33739</v>
      </c>
      <c r="J15" s="216" t="s">
        <v>222</v>
      </c>
      <c r="K15" s="216" t="s">
        <v>222</v>
      </c>
      <c r="L15" s="125">
        <v>7861</v>
      </c>
      <c r="M15" s="216" t="s">
        <v>222</v>
      </c>
      <c r="N15" s="216" t="s">
        <v>222</v>
      </c>
      <c r="O15" s="192">
        <v>81.103365384615387</v>
      </c>
      <c r="P15" s="125">
        <v>3</v>
      </c>
      <c r="Q15" s="125">
        <v>6</v>
      </c>
    </row>
    <row r="16" spans="1:17" s="6" customFormat="1" ht="16.149999999999999" customHeight="1" x14ac:dyDescent="0.15">
      <c r="A16" s="57"/>
      <c r="B16" s="84" t="s">
        <v>121</v>
      </c>
      <c r="C16" s="54"/>
      <c r="D16" s="216" t="s">
        <v>222</v>
      </c>
      <c r="E16" s="216" t="s">
        <v>222</v>
      </c>
      <c r="F16" s="125">
        <v>44197</v>
      </c>
      <c r="G16" s="216" t="s">
        <v>222</v>
      </c>
      <c r="H16" s="216" t="s">
        <v>222</v>
      </c>
      <c r="I16" s="125">
        <v>31234</v>
      </c>
      <c r="J16" s="216" t="s">
        <v>222</v>
      </c>
      <c r="K16" s="216" t="s">
        <v>222</v>
      </c>
      <c r="L16" s="125">
        <v>12963</v>
      </c>
      <c r="M16" s="216" t="s">
        <v>222</v>
      </c>
      <c r="N16" s="216" t="s">
        <v>222</v>
      </c>
      <c r="O16" s="192">
        <v>70.669954974319523</v>
      </c>
      <c r="P16" s="125">
        <v>3</v>
      </c>
      <c r="Q16" s="125">
        <v>4</v>
      </c>
    </row>
    <row r="17" spans="1:17" s="6" customFormat="1" ht="16.149999999999999" customHeight="1" x14ac:dyDescent="0.15">
      <c r="A17" s="57"/>
      <c r="B17" s="84" t="s">
        <v>94</v>
      </c>
      <c r="C17" s="54"/>
      <c r="D17" s="216" t="s">
        <v>222</v>
      </c>
      <c r="E17" s="216" t="s">
        <v>222</v>
      </c>
      <c r="F17" s="125">
        <v>45253</v>
      </c>
      <c r="G17" s="216" t="s">
        <v>222</v>
      </c>
      <c r="H17" s="216" t="s">
        <v>222</v>
      </c>
      <c r="I17" s="125">
        <v>36719</v>
      </c>
      <c r="J17" s="216" t="s">
        <v>222</v>
      </c>
      <c r="K17" s="216" t="s">
        <v>222</v>
      </c>
      <c r="L17" s="125">
        <v>8534</v>
      </c>
      <c r="M17" s="216" t="s">
        <v>222</v>
      </c>
      <c r="N17" s="216" t="s">
        <v>222</v>
      </c>
      <c r="O17" s="192">
        <v>81.141581773584065</v>
      </c>
      <c r="P17" s="125">
        <v>3</v>
      </c>
      <c r="Q17" s="125">
        <v>8</v>
      </c>
    </row>
    <row r="18" spans="1:17" s="6" customFormat="1" ht="16.149999999999999" customHeight="1" x14ac:dyDescent="0.15">
      <c r="A18" s="57"/>
      <c r="B18" s="84" t="s">
        <v>122</v>
      </c>
      <c r="C18" s="54"/>
      <c r="D18" s="224">
        <v>21476</v>
      </c>
      <c r="E18" s="224">
        <v>26162</v>
      </c>
      <c r="F18" s="125">
        <v>47638</v>
      </c>
      <c r="G18" s="224">
        <v>18221</v>
      </c>
      <c r="H18" s="224">
        <v>21414</v>
      </c>
      <c r="I18" s="125">
        <v>39635</v>
      </c>
      <c r="J18" s="224">
        <v>3255</v>
      </c>
      <c r="K18" s="224">
        <v>4748</v>
      </c>
      <c r="L18" s="125">
        <v>8003</v>
      </c>
      <c r="M18" s="227">
        <v>84.843546284224246</v>
      </c>
      <c r="N18" s="227">
        <v>81.851540402109933</v>
      </c>
      <c r="O18" s="192">
        <v>83.200386246273979</v>
      </c>
      <c r="P18" s="125">
        <v>3</v>
      </c>
      <c r="Q18" s="125">
        <v>10</v>
      </c>
    </row>
    <row r="19" spans="1:17" s="6" customFormat="1" ht="16.149999999999999" customHeight="1" x14ac:dyDescent="0.15">
      <c r="A19" s="57"/>
      <c r="B19" s="84" t="s">
        <v>123</v>
      </c>
      <c r="C19" s="54"/>
      <c r="D19" s="224">
        <v>22607</v>
      </c>
      <c r="E19" s="224">
        <v>27320</v>
      </c>
      <c r="F19" s="125">
        <v>49927</v>
      </c>
      <c r="G19" s="224">
        <v>18914</v>
      </c>
      <c r="H19" s="224">
        <v>21757</v>
      </c>
      <c r="I19" s="125">
        <v>40671</v>
      </c>
      <c r="J19" s="224">
        <v>3693</v>
      </c>
      <c r="K19" s="224">
        <v>5563</v>
      </c>
      <c r="L19" s="125">
        <v>9256</v>
      </c>
      <c r="M19" s="227">
        <v>83.664351749458135</v>
      </c>
      <c r="N19" s="227">
        <v>79.637628111273798</v>
      </c>
      <c r="O19" s="192">
        <v>81.460932962124701</v>
      </c>
      <c r="P19" s="125">
        <v>3</v>
      </c>
      <c r="Q19" s="125">
        <v>7</v>
      </c>
    </row>
    <row r="20" spans="1:17" s="6" customFormat="1" ht="16.149999999999999" customHeight="1" x14ac:dyDescent="0.15">
      <c r="A20" s="57"/>
      <c r="B20" s="84" t="s">
        <v>124</v>
      </c>
      <c r="C20" s="54"/>
      <c r="D20" s="224">
        <v>23853</v>
      </c>
      <c r="E20" s="224">
        <v>28328</v>
      </c>
      <c r="F20" s="125">
        <v>52181</v>
      </c>
      <c r="G20" s="224">
        <v>17458</v>
      </c>
      <c r="H20" s="224">
        <v>19556</v>
      </c>
      <c r="I20" s="125">
        <v>37014</v>
      </c>
      <c r="J20" s="224">
        <v>6395</v>
      </c>
      <c r="K20" s="224">
        <v>8772</v>
      </c>
      <c r="L20" s="125">
        <v>15167</v>
      </c>
      <c r="M20" s="227">
        <v>73.189955141910872</v>
      </c>
      <c r="N20" s="227">
        <v>69.034171138096582</v>
      </c>
      <c r="O20" s="192">
        <v>70.933864816695731</v>
      </c>
      <c r="P20" s="125">
        <v>3</v>
      </c>
      <c r="Q20" s="125">
        <v>5</v>
      </c>
    </row>
    <row r="21" spans="1:17" s="6" customFormat="1" ht="16.149999999999999" customHeight="1" x14ac:dyDescent="0.15">
      <c r="A21" s="57"/>
      <c r="B21" s="84" t="s">
        <v>125</v>
      </c>
      <c r="C21" s="54"/>
      <c r="D21" s="224">
        <v>24481</v>
      </c>
      <c r="E21" s="224">
        <v>29162</v>
      </c>
      <c r="F21" s="125">
        <v>53643</v>
      </c>
      <c r="G21" s="224">
        <v>16439</v>
      </c>
      <c r="H21" s="224">
        <v>18641</v>
      </c>
      <c r="I21" s="125">
        <v>35080</v>
      </c>
      <c r="J21" s="224">
        <v>8042</v>
      </c>
      <c r="K21" s="224">
        <v>10521</v>
      </c>
      <c r="L21" s="125">
        <v>18563</v>
      </c>
      <c r="M21" s="227">
        <v>67.150034720803887</v>
      </c>
      <c r="N21" s="227">
        <v>63.922227556409027</v>
      </c>
      <c r="O21" s="192">
        <v>65.395298547806803</v>
      </c>
      <c r="P21" s="125">
        <v>3</v>
      </c>
      <c r="Q21" s="125">
        <v>4</v>
      </c>
    </row>
    <row r="22" spans="1:17" s="6" customFormat="1" ht="16.149999999999999" customHeight="1" x14ac:dyDescent="0.15">
      <c r="A22" s="57"/>
      <c r="B22" s="84" t="s">
        <v>126</v>
      </c>
      <c r="C22" s="54"/>
      <c r="D22" s="224">
        <v>24774</v>
      </c>
      <c r="E22" s="224">
        <v>29508</v>
      </c>
      <c r="F22" s="125">
        <v>54282</v>
      </c>
      <c r="G22" s="224">
        <v>19062</v>
      </c>
      <c r="H22" s="224">
        <v>22119</v>
      </c>
      <c r="I22" s="125">
        <v>41181</v>
      </c>
      <c r="J22" s="224">
        <v>5712</v>
      </c>
      <c r="K22" s="224">
        <v>7389</v>
      </c>
      <c r="L22" s="125">
        <v>13101</v>
      </c>
      <c r="M22" s="227">
        <v>76.943569871639625</v>
      </c>
      <c r="N22" s="227">
        <v>74.959333062220409</v>
      </c>
      <c r="O22" s="192">
        <v>75.8649276003095</v>
      </c>
      <c r="P22" s="125">
        <v>3</v>
      </c>
      <c r="Q22" s="125">
        <v>5</v>
      </c>
    </row>
    <row r="23" spans="1:17" s="6" customFormat="1" ht="16.149999999999999" customHeight="1" x14ac:dyDescent="0.15">
      <c r="A23" s="57"/>
      <c r="B23" s="84" t="s">
        <v>127</v>
      </c>
      <c r="C23" s="54"/>
      <c r="D23" s="224">
        <v>25694</v>
      </c>
      <c r="E23" s="224">
        <v>30701</v>
      </c>
      <c r="F23" s="125">
        <v>56395</v>
      </c>
      <c r="G23" s="224">
        <v>17604</v>
      </c>
      <c r="H23" s="224">
        <v>19649</v>
      </c>
      <c r="I23" s="125">
        <v>37253</v>
      </c>
      <c r="J23" s="224">
        <v>8090</v>
      </c>
      <c r="K23" s="224">
        <v>11052</v>
      </c>
      <c r="L23" s="125">
        <v>19142</v>
      </c>
      <c r="M23" s="227">
        <v>68.514049972756283</v>
      </c>
      <c r="N23" s="227">
        <v>64.001172600241034</v>
      </c>
      <c r="O23" s="192">
        <v>66.057274581079881</v>
      </c>
      <c r="P23" s="125">
        <v>3</v>
      </c>
      <c r="Q23" s="125">
        <v>5</v>
      </c>
    </row>
    <row r="24" spans="1:17" s="6" customFormat="1" ht="16.149999999999999" customHeight="1" x14ac:dyDescent="0.15">
      <c r="A24" s="57"/>
      <c r="B24" s="84" t="s">
        <v>128</v>
      </c>
      <c r="C24" s="54"/>
      <c r="D24" s="224">
        <v>26279</v>
      </c>
      <c r="E24" s="224">
        <v>31439</v>
      </c>
      <c r="F24" s="125">
        <v>57718</v>
      </c>
      <c r="G24" s="224">
        <v>19291</v>
      </c>
      <c r="H24" s="224">
        <v>22359</v>
      </c>
      <c r="I24" s="125">
        <v>41650</v>
      </c>
      <c r="J24" s="224">
        <v>6988</v>
      </c>
      <c r="K24" s="224">
        <v>9080</v>
      </c>
      <c r="L24" s="125">
        <v>16068</v>
      </c>
      <c r="M24" s="227">
        <v>73.408424978119413</v>
      </c>
      <c r="N24" s="227">
        <v>71.118674258087083</v>
      </c>
      <c r="O24" s="192">
        <v>72.161197546692534</v>
      </c>
      <c r="P24" s="125">
        <v>3</v>
      </c>
      <c r="Q24" s="125">
        <v>5</v>
      </c>
    </row>
    <row r="25" spans="1:17" s="6" customFormat="1" ht="16.149999999999999" customHeight="1" x14ac:dyDescent="0.15">
      <c r="A25" s="57" t="s">
        <v>15</v>
      </c>
      <c r="B25" s="84" t="s">
        <v>129</v>
      </c>
      <c r="C25" s="54"/>
      <c r="D25" s="224">
        <v>27098</v>
      </c>
      <c r="E25" s="224">
        <v>32305</v>
      </c>
      <c r="F25" s="125">
        <v>59403</v>
      </c>
      <c r="G25" s="224">
        <v>19919</v>
      </c>
      <c r="H25" s="224">
        <v>23393</v>
      </c>
      <c r="I25" s="125">
        <v>43312</v>
      </c>
      <c r="J25" s="224">
        <v>7179</v>
      </c>
      <c r="K25" s="224">
        <v>8912</v>
      </c>
      <c r="L25" s="125">
        <v>16091</v>
      </c>
      <c r="M25" s="227">
        <v>73.507269909218394</v>
      </c>
      <c r="N25" s="227">
        <v>72.412939173502551</v>
      </c>
      <c r="O25" s="192">
        <v>72.912142484386308</v>
      </c>
      <c r="P25" s="177">
        <v>3</v>
      </c>
      <c r="Q25" s="177">
        <v>4</v>
      </c>
    </row>
    <row r="26" spans="1:17" s="6" customFormat="1" ht="16.149999999999999" customHeight="1" x14ac:dyDescent="0.15">
      <c r="A26" s="53"/>
      <c r="B26" s="84" t="s">
        <v>130</v>
      </c>
      <c r="C26" s="54"/>
      <c r="D26" s="224">
        <v>28077</v>
      </c>
      <c r="E26" s="224">
        <v>33349</v>
      </c>
      <c r="F26" s="125">
        <v>61426</v>
      </c>
      <c r="G26" s="224">
        <v>18933</v>
      </c>
      <c r="H26" s="224">
        <v>21845</v>
      </c>
      <c r="I26" s="125">
        <v>40778</v>
      </c>
      <c r="J26" s="224">
        <v>9144</v>
      </c>
      <c r="K26" s="224">
        <v>11504</v>
      </c>
      <c r="L26" s="125">
        <v>20648</v>
      </c>
      <c r="M26" s="227">
        <v>67.432417993375367</v>
      </c>
      <c r="N26" s="227">
        <v>65.504213019880652</v>
      </c>
      <c r="O26" s="192">
        <v>66.385569628496071</v>
      </c>
      <c r="P26" s="125">
        <v>3</v>
      </c>
      <c r="Q26" s="125">
        <v>4</v>
      </c>
    </row>
    <row r="27" spans="1:17" s="6" customFormat="1" ht="16.149999999999999" customHeight="1" x14ac:dyDescent="0.15">
      <c r="A27" s="53"/>
      <c r="B27" s="84" t="s">
        <v>131</v>
      </c>
      <c r="C27" s="54"/>
      <c r="D27" s="224">
        <v>28799</v>
      </c>
      <c r="E27" s="224">
        <v>34085</v>
      </c>
      <c r="F27" s="125">
        <v>62884</v>
      </c>
      <c r="G27" s="224">
        <v>19420</v>
      </c>
      <c r="H27" s="224">
        <v>22596</v>
      </c>
      <c r="I27" s="125">
        <v>42016</v>
      </c>
      <c r="J27" s="224">
        <v>9379</v>
      </c>
      <c r="K27" s="224">
        <v>11489</v>
      </c>
      <c r="L27" s="125">
        <v>20868</v>
      </c>
      <c r="M27" s="227">
        <v>67.432896975589429</v>
      </c>
      <c r="N27" s="227">
        <v>66.293090802405757</v>
      </c>
      <c r="O27" s="192">
        <v>66.815088098721446</v>
      </c>
      <c r="P27" s="125">
        <v>1</v>
      </c>
      <c r="Q27" s="125">
        <v>4</v>
      </c>
    </row>
    <row r="28" spans="1:17" s="6" customFormat="1" ht="16.149999999999999" customHeight="1" x14ac:dyDescent="0.15">
      <c r="A28" s="53"/>
      <c r="B28" s="84" t="s">
        <v>132</v>
      </c>
      <c r="C28" s="54"/>
      <c r="D28" s="224">
        <v>29205</v>
      </c>
      <c r="E28" s="224">
        <v>34246</v>
      </c>
      <c r="F28" s="125">
        <v>63451</v>
      </c>
      <c r="G28" s="224">
        <v>20753</v>
      </c>
      <c r="H28" s="224">
        <v>24174</v>
      </c>
      <c r="I28" s="125">
        <v>44927</v>
      </c>
      <c r="J28" s="224">
        <v>8452</v>
      </c>
      <c r="K28" s="224">
        <v>10072</v>
      </c>
      <c r="L28" s="125">
        <v>18524</v>
      </c>
      <c r="M28" s="227">
        <v>71.0597500428009</v>
      </c>
      <c r="N28" s="227">
        <v>70.589265899667126</v>
      </c>
      <c r="O28" s="192">
        <v>70.805818663220435</v>
      </c>
      <c r="P28" s="125">
        <v>1</v>
      </c>
      <c r="Q28" s="125">
        <v>3</v>
      </c>
    </row>
    <row r="29" spans="1:17" s="6" customFormat="1" ht="16.149999999999999" customHeight="1" x14ac:dyDescent="0.15">
      <c r="A29" s="53"/>
      <c r="B29" s="84" t="s">
        <v>133</v>
      </c>
      <c r="C29" s="54"/>
      <c r="D29" s="224">
        <v>29058</v>
      </c>
      <c r="E29" s="224">
        <v>33885</v>
      </c>
      <c r="F29" s="125">
        <v>62943</v>
      </c>
      <c r="G29" s="224">
        <v>18721</v>
      </c>
      <c r="H29" s="224">
        <v>21282</v>
      </c>
      <c r="I29" s="125">
        <v>40003</v>
      </c>
      <c r="J29" s="224">
        <v>10337</v>
      </c>
      <c r="K29" s="224">
        <v>12603</v>
      </c>
      <c r="L29" s="125">
        <v>22940</v>
      </c>
      <c r="M29" s="227">
        <v>64.426319774244618</v>
      </c>
      <c r="N29" s="227">
        <v>62.806551571491809</v>
      </c>
      <c r="O29" s="192">
        <v>63.554326930715085</v>
      </c>
      <c r="P29" s="125">
        <v>1</v>
      </c>
      <c r="Q29" s="125">
        <v>3</v>
      </c>
    </row>
    <row r="30" spans="1:17" s="6" customFormat="1" ht="16.149999999999999" customHeight="1" thickBot="1" x14ac:dyDescent="0.2">
      <c r="A30" s="55"/>
      <c r="B30" s="85" t="s">
        <v>134</v>
      </c>
      <c r="C30" s="56"/>
      <c r="D30" s="231">
        <v>28886</v>
      </c>
      <c r="E30" s="231">
        <v>33701</v>
      </c>
      <c r="F30" s="129">
        <v>62587</v>
      </c>
      <c r="G30" s="231">
        <v>20074</v>
      </c>
      <c r="H30" s="231">
        <v>22977</v>
      </c>
      <c r="I30" s="129">
        <v>43051</v>
      </c>
      <c r="J30" s="231">
        <v>8812</v>
      </c>
      <c r="K30" s="231">
        <v>10724</v>
      </c>
      <c r="L30" s="129">
        <v>19536</v>
      </c>
      <c r="M30" s="232">
        <v>69.493872464169499</v>
      </c>
      <c r="N30" s="232">
        <v>68.178985786771904</v>
      </c>
      <c r="O30" s="195">
        <v>68.785850096665442</v>
      </c>
      <c r="P30" s="129">
        <v>1</v>
      </c>
      <c r="Q30" s="129">
        <v>3</v>
      </c>
    </row>
    <row r="31" spans="1:17" s="12" customFormat="1" ht="16.149999999999999" customHeight="1" x14ac:dyDescent="0.15">
      <c r="A31" s="43" t="s">
        <v>28</v>
      </c>
      <c r="B31" s="43"/>
      <c r="C31" s="43"/>
      <c r="D31" s="43"/>
      <c r="E31" s="43"/>
      <c r="F31" s="43"/>
      <c r="G31" s="43"/>
      <c r="H31" s="43"/>
      <c r="I31" s="147"/>
      <c r="K31" s="27"/>
      <c r="Q31" s="40" t="s">
        <v>19</v>
      </c>
    </row>
  </sheetData>
  <mergeCells count="10">
    <mergeCell ref="P3:P4"/>
    <mergeCell ref="Q3:Q4"/>
    <mergeCell ref="A5:C5"/>
    <mergeCell ref="A13:C13"/>
    <mergeCell ref="A1:I1"/>
    <mergeCell ref="A3:C4"/>
    <mergeCell ref="D3:F3"/>
    <mergeCell ref="G3:I3"/>
    <mergeCell ref="J3:L3"/>
    <mergeCell ref="M3:O3"/>
  </mergeCells>
  <phoneticPr fontId="2"/>
  <pageMargins left="0.70866141732283472" right="0.70866141732283472" top="0.74803149606299213" bottom="0.74803149606299213" header="0.31496062992125984" footer="0.31496062992125984"/>
  <pageSetup paperSize="9" scale="85" firstPageNumber="165" pageOrder="overThenDown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752A3-BE9A-4C4D-847E-45504059A0B3}">
  <dimension ref="A1:Q32"/>
  <sheetViews>
    <sheetView showGridLines="0" view="pageBreakPreview" zoomScale="90" zoomScaleNormal="67" zoomScaleSheetLayoutView="90" workbookViewId="0">
      <selection activeCell="C12" sqref="C12"/>
    </sheetView>
  </sheetViews>
  <sheetFormatPr defaultColWidth="9" defaultRowHeight="16.149999999999999" customHeight="1" x14ac:dyDescent="0.15"/>
  <cols>
    <col min="1" max="1" width="5.25" style="5" customWidth="1"/>
    <col min="2" max="2" width="11.125" style="5" customWidth="1"/>
    <col min="3" max="3" width="8.5" style="5" customWidth="1"/>
    <col min="4" max="5" width="8.75" style="5" customWidth="1"/>
    <col min="6" max="6" width="8.75" style="10" customWidth="1"/>
    <col min="7" max="8" width="8.75" style="5" customWidth="1"/>
    <col min="9" max="9" width="8.75" style="53" customWidth="1"/>
    <col min="10" max="11" width="8.75" style="5" customWidth="1"/>
    <col min="12" max="12" width="8.75" style="10" customWidth="1"/>
    <col min="13" max="14" width="8.75" style="5" customWidth="1"/>
    <col min="15" max="15" width="8.75" style="10" customWidth="1"/>
    <col min="16" max="17" width="8.75" style="5" customWidth="1"/>
    <col min="18" max="16384" width="9" style="5"/>
  </cols>
  <sheetData>
    <row r="1" spans="1:17" s="10" customFormat="1" ht="30" customHeight="1" x14ac:dyDescent="0.15">
      <c r="A1" s="339" t="s">
        <v>163</v>
      </c>
      <c r="B1" s="339"/>
      <c r="C1" s="339"/>
      <c r="D1" s="339"/>
      <c r="E1" s="339"/>
      <c r="F1" s="339"/>
      <c r="G1" s="339"/>
      <c r="H1" s="339"/>
      <c r="I1" s="339"/>
      <c r="J1" s="135"/>
      <c r="K1" s="135"/>
      <c r="L1" s="135"/>
      <c r="M1" s="135"/>
      <c r="N1" s="135"/>
      <c r="O1" s="135"/>
      <c r="P1" s="135"/>
      <c r="Q1" s="135"/>
    </row>
    <row r="2" spans="1:17" s="12" customFormat="1" ht="16.149999999999999" customHeight="1" thickBot="1" x14ac:dyDescent="0.2">
      <c r="A2" s="136"/>
      <c r="B2" s="136"/>
      <c r="C2" s="136"/>
      <c r="D2" s="136"/>
      <c r="E2" s="136"/>
      <c r="F2" s="136"/>
      <c r="G2" s="136"/>
      <c r="H2" s="136"/>
      <c r="I2" s="149"/>
      <c r="J2" s="136"/>
      <c r="K2" s="136"/>
      <c r="L2" s="136"/>
      <c r="M2" s="136"/>
      <c r="N2" s="136"/>
      <c r="O2" s="136"/>
      <c r="P2" s="136"/>
      <c r="Q2" s="137" t="s">
        <v>0</v>
      </c>
    </row>
    <row r="3" spans="1:17" s="10" customFormat="1" ht="16.149999999999999" customHeight="1" x14ac:dyDescent="0.15">
      <c r="A3" s="355" t="s">
        <v>1</v>
      </c>
      <c r="B3" s="355"/>
      <c r="C3" s="356"/>
      <c r="D3" s="359" t="s">
        <v>2</v>
      </c>
      <c r="E3" s="347"/>
      <c r="F3" s="347"/>
      <c r="G3" s="347" t="s">
        <v>3</v>
      </c>
      <c r="H3" s="347"/>
      <c r="I3" s="349"/>
      <c r="J3" s="347" t="s">
        <v>4</v>
      </c>
      <c r="K3" s="347"/>
      <c r="L3" s="347"/>
      <c r="M3" s="347" t="s">
        <v>5</v>
      </c>
      <c r="N3" s="347"/>
      <c r="O3" s="347"/>
      <c r="P3" s="347" t="s">
        <v>6</v>
      </c>
      <c r="Q3" s="349" t="s">
        <v>7</v>
      </c>
    </row>
    <row r="4" spans="1:17" s="10" customFormat="1" ht="16.149999999999999" customHeight="1" thickBot="1" x14ac:dyDescent="0.2">
      <c r="A4" s="357"/>
      <c r="B4" s="357"/>
      <c r="C4" s="358"/>
      <c r="D4" s="138" t="s">
        <v>8</v>
      </c>
      <c r="E4" s="164" t="s">
        <v>9</v>
      </c>
      <c r="F4" s="164" t="s">
        <v>10</v>
      </c>
      <c r="G4" s="152" t="s">
        <v>8</v>
      </c>
      <c r="H4" s="152" t="s">
        <v>9</v>
      </c>
      <c r="I4" s="153" t="s">
        <v>10</v>
      </c>
      <c r="J4" s="152" t="s">
        <v>8</v>
      </c>
      <c r="K4" s="152" t="s">
        <v>9</v>
      </c>
      <c r="L4" s="152" t="s">
        <v>10</v>
      </c>
      <c r="M4" s="164" t="s">
        <v>8</v>
      </c>
      <c r="N4" s="164" t="s">
        <v>9</v>
      </c>
      <c r="O4" s="164" t="s">
        <v>10</v>
      </c>
      <c r="P4" s="348"/>
      <c r="Q4" s="350"/>
    </row>
    <row r="5" spans="1:17" s="10" customFormat="1" ht="16.149999999999999" customHeight="1" x14ac:dyDescent="0.15">
      <c r="A5" s="351" t="s">
        <v>33</v>
      </c>
      <c r="B5" s="351"/>
      <c r="C5" s="352"/>
      <c r="D5" s="233"/>
      <c r="E5" s="234"/>
      <c r="F5" s="139"/>
      <c r="G5" s="234"/>
      <c r="H5" s="234"/>
      <c r="I5" s="139"/>
      <c r="J5" s="234"/>
      <c r="K5" s="234"/>
      <c r="L5" s="140"/>
      <c r="M5" s="234"/>
      <c r="N5" s="234"/>
      <c r="O5" s="140"/>
      <c r="P5" s="139"/>
      <c r="Q5" s="139"/>
    </row>
    <row r="6" spans="1:17" s="10" customFormat="1" ht="16.149999999999999" customHeight="1" x14ac:dyDescent="0.15">
      <c r="A6" s="141" t="s">
        <v>15</v>
      </c>
      <c r="B6" s="82" t="s">
        <v>167</v>
      </c>
      <c r="C6" s="142"/>
      <c r="D6" s="225">
        <v>28783</v>
      </c>
      <c r="E6" s="225">
        <v>33408</v>
      </c>
      <c r="F6" s="126">
        <v>62191</v>
      </c>
      <c r="G6" s="225">
        <v>18499</v>
      </c>
      <c r="H6" s="225">
        <v>21007</v>
      </c>
      <c r="I6" s="126">
        <v>39506</v>
      </c>
      <c r="J6" s="225">
        <v>10284</v>
      </c>
      <c r="K6" s="225">
        <v>12401</v>
      </c>
      <c r="L6" s="126">
        <v>22685</v>
      </c>
      <c r="M6" s="228">
        <v>64.27</v>
      </c>
      <c r="N6" s="228">
        <v>62.88</v>
      </c>
      <c r="O6" s="193">
        <v>63.52</v>
      </c>
      <c r="P6" s="126">
        <v>1</v>
      </c>
      <c r="Q6" s="126">
        <v>4</v>
      </c>
    </row>
    <row r="7" spans="1:17" s="10" customFormat="1" ht="16.149999999999999" customHeight="1" x14ac:dyDescent="0.15">
      <c r="A7" s="75"/>
      <c r="B7" s="82" t="s">
        <v>135</v>
      </c>
      <c r="C7" s="76"/>
      <c r="D7" s="225">
        <v>28330</v>
      </c>
      <c r="E7" s="225">
        <v>32739</v>
      </c>
      <c r="F7" s="126">
        <f>SUM(D7:E7)</f>
        <v>61069</v>
      </c>
      <c r="G7" s="225">
        <v>17094</v>
      </c>
      <c r="H7" s="225">
        <v>18872</v>
      </c>
      <c r="I7" s="126">
        <f>SUM(G7:H7)</f>
        <v>35966</v>
      </c>
      <c r="J7" s="225">
        <f>D7-G7</f>
        <v>11236</v>
      </c>
      <c r="K7" s="225">
        <f>E7-H7</f>
        <v>13867</v>
      </c>
      <c r="L7" s="126">
        <f>SUM(J7:K7)</f>
        <v>25103</v>
      </c>
      <c r="M7" s="228">
        <f t="shared" ref="M7:O11" si="0">ROUND(G7/D7*100,2)</f>
        <v>60.34</v>
      </c>
      <c r="N7" s="228">
        <f t="shared" si="0"/>
        <v>57.64</v>
      </c>
      <c r="O7" s="193">
        <f t="shared" si="0"/>
        <v>58.89</v>
      </c>
      <c r="P7" s="126">
        <v>1</v>
      </c>
      <c r="Q7" s="126">
        <v>3</v>
      </c>
    </row>
    <row r="8" spans="1:17" s="58" customFormat="1" ht="16.149999999999999" customHeight="1" x14ac:dyDescent="0.15">
      <c r="A8" s="141"/>
      <c r="B8" s="82" t="s">
        <v>136</v>
      </c>
      <c r="C8" s="76"/>
      <c r="D8" s="235">
        <v>27463</v>
      </c>
      <c r="E8" s="235">
        <v>31700</v>
      </c>
      <c r="F8" s="130">
        <f>+E8+D8</f>
        <v>59163</v>
      </c>
      <c r="G8" s="225">
        <v>15879</v>
      </c>
      <c r="H8" s="225">
        <v>17381</v>
      </c>
      <c r="I8" s="126">
        <f>+H8+G8</f>
        <v>33260</v>
      </c>
      <c r="J8" s="235">
        <f t="shared" ref="J8:K11" si="1">D8-G8</f>
        <v>11584</v>
      </c>
      <c r="K8" s="235">
        <f t="shared" si="1"/>
        <v>14319</v>
      </c>
      <c r="L8" s="130">
        <f t="shared" ref="L8:L11" si="2">SUM(J8:K8)</f>
        <v>25903</v>
      </c>
      <c r="M8" s="237">
        <f t="shared" si="0"/>
        <v>57.82</v>
      </c>
      <c r="N8" s="237">
        <f t="shared" si="0"/>
        <v>54.83</v>
      </c>
      <c r="O8" s="196">
        <f t="shared" si="0"/>
        <v>56.22</v>
      </c>
      <c r="P8" s="126">
        <v>1</v>
      </c>
      <c r="Q8" s="126">
        <v>5</v>
      </c>
    </row>
    <row r="9" spans="1:17" s="58" customFormat="1" ht="16.149999999999999" customHeight="1" x14ac:dyDescent="0.15">
      <c r="A9" s="141"/>
      <c r="B9" s="82" t="s">
        <v>152</v>
      </c>
      <c r="C9" s="76"/>
      <c r="D9" s="236">
        <v>27342</v>
      </c>
      <c r="E9" s="235">
        <v>31318</v>
      </c>
      <c r="F9" s="130">
        <v>58660</v>
      </c>
      <c r="G9" s="225">
        <v>15803</v>
      </c>
      <c r="H9" s="225">
        <v>17582</v>
      </c>
      <c r="I9" s="126">
        <v>33385</v>
      </c>
      <c r="J9" s="235">
        <f t="shared" si="1"/>
        <v>11539</v>
      </c>
      <c r="K9" s="235">
        <f t="shared" si="1"/>
        <v>13736</v>
      </c>
      <c r="L9" s="130">
        <f t="shared" si="2"/>
        <v>25275</v>
      </c>
      <c r="M9" s="237">
        <f t="shared" si="0"/>
        <v>57.8</v>
      </c>
      <c r="N9" s="237">
        <f t="shared" si="0"/>
        <v>56.14</v>
      </c>
      <c r="O9" s="196">
        <f t="shared" si="0"/>
        <v>56.91</v>
      </c>
      <c r="P9" s="126">
        <v>1</v>
      </c>
      <c r="Q9" s="126">
        <v>3</v>
      </c>
    </row>
    <row r="10" spans="1:17" s="58" customFormat="1" ht="16.149999999999999" customHeight="1" x14ac:dyDescent="0.15">
      <c r="A10" s="141" t="s">
        <v>153</v>
      </c>
      <c r="B10" s="82" t="s">
        <v>154</v>
      </c>
      <c r="C10" s="76"/>
      <c r="D10" s="235">
        <v>26733</v>
      </c>
      <c r="E10" s="235">
        <v>30203</v>
      </c>
      <c r="F10" s="130">
        <v>56936</v>
      </c>
      <c r="G10" s="225">
        <v>13440</v>
      </c>
      <c r="H10" s="225">
        <v>14640</v>
      </c>
      <c r="I10" s="126">
        <v>28080</v>
      </c>
      <c r="J10" s="235">
        <f t="shared" si="1"/>
        <v>13293</v>
      </c>
      <c r="K10" s="235">
        <f t="shared" si="1"/>
        <v>15563</v>
      </c>
      <c r="L10" s="130">
        <f t="shared" si="2"/>
        <v>28856</v>
      </c>
      <c r="M10" s="237">
        <f t="shared" si="0"/>
        <v>50.27</v>
      </c>
      <c r="N10" s="237">
        <f t="shared" si="0"/>
        <v>48.47</v>
      </c>
      <c r="O10" s="196">
        <f t="shared" si="0"/>
        <v>49.32</v>
      </c>
      <c r="P10" s="126">
        <v>1</v>
      </c>
      <c r="Q10" s="126">
        <v>2</v>
      </c>
    </row>
    <row r="11" spans="1:17" s="58" customFormat="1" ht="16.149999999999999" customHeight="1" x14ac:dyDescent="0.15">
      <c r="A11" s="141" t="s">
        <v>153</v>
      </c>
      <c r="B11" s="82" t="s">
        <v>208</v>
      </c>
      <c r="C11" s="76"/>
      <c r="D11" s="235">
        <v>25759</v>
      </c>
      <c r="E11" s="235">
        <v>29077</v>
      </c>
      <c r="F11" s="130">
        <v>54836</v>
      </c>
      <c r="G11" s="225">
        <v>7876</v>
      </c>
      <c r="H11" s="225">
        <v>8373</v>
      </c>
      <c r="I11" s="126">
        <v>16249</v>
      </c>
      <c r="J11" s="235">
        <f t="shared" si="1"/>
        <v>17883</v>
      </c>
      <c r="K11" s="235">
        <f t="shared" si="1"/>
        <v>20704</v>
      </c>
      <c r="L11" s="130">
        <f t="shared" si="2"/>
        <v>38587</v>
      </c>
      <c r="M11" s="237">
        <f t="shared" si="0"/>
        <v>30.58</v>
      </c>
      <c r="N11" s="237">
        <f t="shared" si="0"/>
        <v>28.8</v>
      </c>
      <c r="O11" s="196">
        <f t="shared" si="0"/>
        <v>29.63</v>
      </c>
      <c r="P11" s="126">
        <v>1</v>
      </c>
      <c r="Q11" s="126">
        <v>4</v>
      </c>
    </row>
    <row r="12" spans="1:17" s="58" customFormat="1" ht="16.149999999999999" customHeight="1" x14ac:dyDescent="0.15">
      <c r="A12" s="141" t="s">
        <v>153</v>
      </c>
      <c r="B12" s="82" t="s">
        <v>228</v>
      </c>
      <c r="C12" s="76"/>
      <c r="D12" s="235">
        <v>25702</v>
      </c>
      <c r="E12" s="235">
        <v>29038</v>
      </c>
      <c r="F12" s="130">
        <v>54740</v>
      </c>
      <c r="G12" s="225">
        <v>12136</v>
      </c>
      <c r="H12" s="225">
        <v>13179</v>
      </c>
      <c r="I12" s="126">
        <v>25315</v>
      </c>
      <c r="J12" s="235">
        <v>13566</v>
      </c>
      <c r="K12" s="235">
        <v>15859</v>
      </c>
      <c r="L12" s="130">
        <v>29425</v>
      </c>
      <c r="M12" s="237">
        <v>47.22</v>
      </c>
      <c r="N12" s="237">
        <v>45.39</v>
      </c>
      <c r="O12" s="196">
        <v>46.25</v>
      </c>
      <c r="P12" s="126">
        <v>1</v>
      </c>
      <c r="Q12" s="126">
        <v>6</v>
      </c>
    </row>
    <row r="13" spans="1:17" s="58" customFormat="1" ht="16.149999999999999" customHeight="1" thickBot="1" x14ac:dyDescent="0.2">
      <c r="A13" s="250"/>
      <c r="B13" s="251" t="s">
        <v>235</v>
      </c>
      <c r="C13" s="252"/>
      <c r="D13" s="253">
        <v>24616</v>
      </c>
      <c r="E13" s="253">
        <v>27600</v>
      </c>
      <c r="F13" s="254">
        <v>52216</v>
      </c>
      <c r="G13" s="255">
        <v>14741</v>
      </c>
      <c r="H13" s="255">
        <v>15968</v>
      </c>
      <c r="I13" s="256">
        <v>30709</v>
      </c>
      <c r="J13" s="253">
        <v>9875</v>
      </c>
      <c r="K13" s="253">
        <v>11632</v>
      </c>
      <c r="L13" s="254">
        <v>21507</v>
      </c>
      <c r="M13" s="257">
        <v>59.88</v>
      </c>
      <c r="N13" s="257">
        <v>57.86</v>
      </c>
      <c r="O13" s="258">
        <v>58.81</v>
      </c>
      <c r="P13" s="256">
        <v>1</v>
      </c>
      <c r="Q13" s="256">
        <v>5</v>
      </c>
    </row>
    <row r="14" spans="1:17" s="10" customFormat="1" ht="16.149999999999999" customHeight="1" x14ac:dyDescent="0.15">
      <c r="A14" s="353" t="s">
        <v>206</v>
      </c>
      <c r="B14" s="353"/>
      <c r="C14" s="354"/>
      <c r="D14" s="225"/>
      <c r="E14" s="225"/>
      <c r="F14" s="126"/>
      <c r="G14" s="225"/>
      <c r="H14" s="225"/>
      <c r="I14" s="126"/>
      <c r="J14" s="225"/>
      <c r="K14" s="225"/>
      <c r="L14" s="126"/>
      <c r="M14" s="225"/>
      <c r="N14" s="225"/>
      <c r="O14" s="126"/>
      <c r="P14" s="126"/>
      <c r="Q14" s="126"/>
    </row>
    <row r="15" spans="1:17" s="10" customFormat="1" ht="16.149999999999999" customHeight="1" x14ac:dyDescent="0.15">
      <c r="A15" s="141" t="s">
        <v>11</v>
      </c>
      <c r="B15" s="82" t="s">
        <v>137</v>
      </c>
      <c r="C15" s="76"/>
      <c r="D15" s="216" t="s">
        <v>222</v>
      </c>
      <c r="E15" s="216" t="s">
        <v>222</v>
      </c>
      <c r="F15" s="126">
        <v>41074</v>
      </c>
      <c r="G15" s="216" t="s">
        <v>222</v>
      </c>
      <c r="H15" s="216" t="s">
        <v>222</v>
      </c>
      <c r="I15" s="126">
        <v>32306</v>
      </c>
      <c r="J15" s="216" t="s">
        <v>222</v>
      </c>
      <c r="K15" s="216" t="s">
        <v>222</v>
      </c>
      <c r="L15" s="126">
        <v>8768</v>
      </c>
      <c r="M15" s="216" t="s">
        <v>222</v>
      </c>
      <c r="N15" s="216" t="s">
        <v>222</v>
      </c>
      <c r="O15" s="193">
        <f>ROUND(I15/F15*100,2)</f>
        <v>78.650000000000006</v>
      </c>
      <c r="P15" s="126">
        <v>1</v>
      </c>
      <c r="Q15" s="126">
        <v>4</v>
      </c>
    </row>
    <row r="16" spans="1:17" s="10" customFormat="1" ht="16.149999999999999" customHeight="1" x14ac:dyDescent="0.15">
      <c r="A16" s="141"/>
      <c r="B16" s="82" t="s">
        <v>138</v>
      </c>
      <c r="C16" s="76"/>
      <c r="D16" s="216" t="s">
        <v>222</v>
      </c>
      <c r="E16" s="216" t="s">
        <v>222</v>
      </c>
      <c r="F16" s="126">
        <v>41960</v>
      </c>
      <c r="G16" s="216" t="s">
        <v>222</v>
      </c>
      <c r="H16" s="216" t="s">
        <v>222</v>
      </c>
      <c r="I16" s="126">
        <v>28942</v>
      </c>
      <c r="J16" s="216" t="s">
        <v>222</v>
      </c>
      <c r="K16" s="216" t="s">
        <v>222</v>
      </c>
      <c r="L16" s="126">
        <v>13018</v>
      </c>
      <c r="M16" s="216" t="s">
        <v>222</v>
      </c>
      <c r="N16" s="216" t="s">
        <v>222</v>
      </c>
      <c r="O16" s="193">
        <f>ROUND(I16/F16*100,2)</f>
        <v>68.98</v>
      </c>
      <c r="P16" s="126">
        <v>1</v>
      </c>
      <c r="Q16" s="126">
        <v>4</v>
      </c>
    </row>
    <row r="17" spans="1:17" s="10" customFormat="1" ht="16.149999999999999" customHeight="1" x14ac:dyDescent="0.15">
      <c r="A17" s="141"/>
      <c r="B17" s="82" t="s">
        <v>139</v>
      </c>
      <c r="C17" s="76"/>
      <c r="D17" s="216" t="s">
        <v>222</v>
      </c>
      <c r="E17" s="216" t="s">
        <v>222</v>
      </c>
      <c r="F17" s="126">
        <v>43571</v>
      </c>
      <c r="G17" s="216" t="s">
        <v>222</v>
      </c>
      <c r="H17" s="216" t="s">
        <v>222</v>
      </c>
      <c r="I17" s="126">
        <v>31619</v>
      </c>
      <c r="J17" s="216" t="s">
        <v>222</v>
      </c>
      <c r="K17" s="216" t="s">
        <v>222</v>
      </c>
      <c r="L17" s="126">
        <v>11952</v>
      </c>
      <c r="M17" s="216" t="s">
        <v>222</v>
      </c>
      <c r="N17" s="216" t="s">
        <v>222</v>
      </c>
      <c r="O17" s="193">
        <f>ROUND(I17/F17*100,2)</f>
        <v>72.569999999999993</v>
      </c>
      <c r="P17" s="126">
        <v>1</v>
      </c>
      <c r="Q17" s="126">
        <v>4</v>
      </c>
    </row>
    <row r="18" spans="1:17" s="10" customFormat="1" ht="16.149999999999999" customHeight="1" x14ac:dyDescent="0.15">
      <c r="A18" s="141"/>
      <c r="B18" s="82" t="s">
        <v>140</v>
      </c>
      <c r="C18" s="76"/>
      <c r="D18" s="225">
        <v>20642</v>
      </c>
      <c r="E18" s="225">
        <v>26169</v>
      </c>
      <c r="F18" s="126">
        <f>SUM(D18:E18)</f>
        <v>46811</v>
      </c>
      <c r="G18" s="225">
        <v>17035</v>
      </c>
      <c r="H18" s="225">
        <v>20301</v>
      </c>
      <c r="I18" s="126">
        <f>SUM(G18:H18)</f>
        <v>37336</v>
      </c>
      <c r="J18" s="225">
        <f t="shared" ref="J18:K31" si="3">D18-G18</f>
        <v>3607</v>
      </c>
      <c r="K18" s="225">
        <f t="shared" si="3"/>
        <v>5868</v>
      </c>
      <c r="L18" s="126">
        <f>SUM(J18:K18)</f>
        <v>9475</v>
      </c>
      <c r="M18" s="228">
        <f>ROUND(G18/D18*100,2)</f>
        <v>82.53</v>
      </c>
      <c r="N18" s="228">
        <f>ROUND(H18/E18*100,2)</f>
        <v>77.58</v>
      </c>
      <c r="O18" s="193">
        <f>ROUND(I18/F18*100,2)</f>
        <v>79.760000000000005</v>
      </c>
      <c r="P18" s="126">
        <v>1</v>
      </c>
      <c r="Q18" s="126">
        <v>4</v>
      </c>
    </row>
    <row r="19" spans="1:17" s="6" customFormat="1" ht="16.149999999999999" customHeight="1" x14ac:dyDescent="0.15">
      <c r="A19" s="141"/>
      <c r="B19" s="82" t="s">
        <v>141</v>
      </c>
      <c r="C19" s="76"/>
      <c r="D19" s="225">
        <v>22000</v>
      </c>
      <c r="E19" s="225">
        <v>26645</v>
      </c>
      <c r="F19" s="126">
        <f t="shared" ref="F19:F31" si="4">SUM(D19:E19)</f>
        <v>48645</v>
      </c>
      <c r="G19" s="225">
        <v>14741</v>
      </c>
      <c r="H19" s="225">
        <v>16427</v>
      </c>
      <c r="I19" s="126">
        <f t="shared" ref="I19:I31" si="5">SUM(G19:H19)</f>
        <v>31168</v>
      </c>
      <c r="J19" s="225">
        <f t="shared" si="3"/>
        <v>7259</v>
      </c>
      <c r="K19" s="225">
        <f t="shared" si="3"/>
        <v>10218</v>
      </c>
      <c r="L19" s="126">
        <f t="shared" ref="L19:L31" si="6">SUM(J19:K19)</f>
        <v>17477</v>
      </c>
      <c r="M19" s="228">
        <f t="shared" ref="M19:O31" si="7">ROUND(G19/D19*100,2)</f>
        <v>67</v>
      </c>
      <c r="N19" s="228">
        <f t="shared" si="7"/>
        <v>61.65</v>
      </c>
      <c r="O19" s="193">
        <f t="shared" si="7"/>
        <v>64.069999999999993</v>
      </c>
      <c r="P19" s="126">
        <v>1</v>
      </c>
      <c r="Q19" s="126">
        <v>3</v>
      </c>
    </row>
    <row r="20" spans="1:17" s="6" customFormat="1" ht="16.149999999999999" customHeight="1" x14ac:dyDescent="0.15">
      <c r="A20" s="141"/>
      <c r="B20" s="82" t="s">
        <v>142</v>
      </c>
      <c r="C20" s="76"/>
      <c r="D20" s="225">
        <v>23243</v>
      </c>
      <c r="E20" s="225">
        <v>27653</v>
      </c>
      <c r="F20" s="126">
        <f t="shared" si="4"/>
        <v>50896</v>
      </c>
      <c r="G20" s="225">
        <v>18068</v>
      </c>
      <c r="H20" s="225">
        <v>20258</v>
      </c>
      <c r="I20" s="126">
        <f t="shared" si="5"/>
        <v>38326</v>
      </c>
      <c r="J20" s="225">
        <f t="shared" si="3"/>
        <v>5175</v>
      </c>
      <c r="K20" s="225">
        <f t="shared" si="3"/>
        <v>7395</v>
      </c>
      <c r="L20" s="126">
        <f t="shared" si="6"/>
        <v>12570</v>
      </c>
      <c r="M20" s="228">
        <f t="shared" si="7"/>
        <v>77.739999999999995</v>
      </c>
      <c r="N20" s="228">
        <f t="shared" si="7"/>
        <v>73.260000000000005</v>
      </c>
      <c r="O20" s="193">
        <f t="shared" si="7"/>
        <v>75.3</v>
      </c>
      <c r="P20" s="126">
        <v>1</v>
      </c>
      <c r="Q20" s="126">
        <v>3</v>
      </c>
    </row>
    <row r="21" spans="1:17" s="6" customFormat="1" ht="16.149999999999999" customHeight="1" x14ac:dyDescent="0.15">
      <c r="A21" s="141"/>
      <c r="B21" s="82" t="s">
        <v>143</v>
      </c>
      <c r="C21" s="76"/>
      <c r="D21" s="225">
        <v>23941</v>
      </c>
      <c r="E21" s="225">
        <v>28522</v>
      </c>
      <c r="F21" s="126">
        <f t="shared" si="4"/>
        <v>52463</v>
      </c>
      <c r="G21" s="225">
        <v>17061</v>
      </c>
      <c r="H21" s="225">
        <v>19667</v>
      </c>
      <c r="I21" s="126">
        <f t="shared" si="5"/>
        <v>36728</v>
      </c>
      <c r="J21" s="225">
        <f t="shared" si="3"/>
        <v>6880</v>
      </c>
      <c r="K21" s="225">
        <f t="shared" si="3"/>
        <v>8855</v>
      </c>
      <c r="L21" s="126">
        <f t="shared" si="6"/>
        <v>15735</v>
      </c>
      <c r="M21" s="228">
        <f t="shared" si="7"/>
        <v>71.260000000000005</v>
      </c>
      <c r="N21" s="228">
        <f t="shared" si="7"/>
        <v>68.95</v>
      </c>
      <c r="O21" s="193">
        <f t="shared" si="7"/>
        <v>70.010000000000005</v>
      </c>
      <c r="P21" s="126">
        <v>1</v>
      </c>
      <c r="Q21" s="126">
        <v>4</v>
      </c>
    </row>
    <row r="22" spans="1:17" s="6" customFormat="1" ht="16.149999999999999" customHeight="1" x14ac:dyDescent="0.15">
      <c r="A22" s="141"/>
      <c r="B22" s="82" t="s">
        <v>126</v>
      </c>
      <c r="C22" s="76"/>
      <c r="D22" s="225">
        <v>24774</v>
      </c>
      <c r="E22" s="225">
        <v>29508</v>
      </c>
      <c r="F22" s="126">
        <f t="shared" si="4"/>
        <v>54282</v>
      </c>
      <c r="G22" s="225">
        <v>19062</v>
      </c>
      <c r="H22" s="225">
        <v>22117</v>
      </c>
      <c r="I22" s="126">
        <f t="shared" si="5"/>
        <v>41179</v>
      </c>
      <c r="J22" s="225">
        <f t="shared" si="3"/>
        <v>5712</v>
      </c>
      <c r="K22" s="225">
        <f t="shared" si="3"/>
        <v>7391</v>
      </c>
      <c r="L22" s="126">
        <f t="shared" si="6"/>
        <v>13103</v>
      </c>
      <c r="M22" s="228">
        <f t="shared" si="7"/>
        <v>76.94</v>
      </c>
      <c r="N22" s="228">
        <f t="shared" si="7"/>
        <v>74.95</v>
      </c>
      <c r="O22" s="193">
        <f t="shared" si="7"/>
        <v>75.86</v>
      </c>
      <c r="P22" s="126">
        <v>1</v>
      </c>
      <c r="Q22" s="126">
        <v>3</v>
      </c>
    </row>
    <row r="23" spans="1:17" s="6" customFormat="1" ht="16.149999999999999" customHeight="1" x14ac:dyDescent="0.15">
      <c r="A23" s="141"/>
      <c r="B23" s="82" t="s">
        <v>144</v>
      </c>
      <c r="C23" s="76"/>
      <c r="D23" s="225">
        <v>25583</v>
      </c>
      <c r="E23" s="225">
        <v>30555</v>
      </c>
      <c r="F23" s="126">
        <f t="shared" si="4"/>
        <v>56138</v>
      </c>
      <c r="G23" s="225">
        <v>15300</v>
      </c>
      <c r="H23" s="225">
        <v>16590</v>
      </c>
      <c r="I23" s="126">
        <f t="shared" si="5"/>
        <v>31890</v>
      </c>
      <c r="J23" s="225">
        <f t="shared" si="3"/>
        <v>10283</v>
      </c>
      <c r="K23" s="225">
        <f t="shared" si="3"/>
        <v>13965</v>
      </c>
      <c r="L23" s="126">
        <f t="shared" si="6"/>
        <v>24248</v>
      </c>
      <c r="M23" s="228">
        <f t="shared" si="7"/>
        <v>59.81</v>
      </c>
      <c r="N23" s="228">
        <f t="shared" si="7"/>
        <v>54.3</v>
      </c>
      <c r="O23" s="193">
        <f t="shared" si="7"/>
        <v>56.81</v>
      </c>
      <c r="P23" s="126">
        <v>1</v>
      </c>
      <c r="Q23" s="126">
        <v>3</v>
      </c>
    </row>
    <row r="24" spans="1:17" s="6" customFormat="1" ht="16.149999999999999" customHeight="1" x14ac:dyDescent="0.15">
      <c r="A24" s="141"/>
      <c r="B24" s="82" t="s">
        <v>128</v>
      </c>
      <c r="C24" s="76"/>
      <c r="D24" s="225">
        <v>26279</v>
      </c>
      <c r="E24" s="225">
        <v>31439</v>
      </c>
      <c r="F24" s="126">
        <f t="shared" si="4"/>
        <v>57718</v>
      </c>
      <c r="G24" s="225">
        <v>19291</v>
      </c>
      <c r="H24" s="225">
        <v>22357</v>
      </c>
      <c r="I24" s="126">
        <f t="shared" si="5"/>
        <v>41648</v>
      </c>
      <c r="J24" s="225">
        <f t="shared" si="3"/>
        <v>6988</v>
      </c>
      <c r="K24" s="225">
        <f t="shared" si="3"/>
        <v>9082</v>
      </c>
      <c r="L24" s="126">
        <f t="shared" si="6"/>
        <v>16070</v>
      </c>
      <c r="M24" s="228">
        <f t="shared" si="7"/>
        <v>73.41</v>
      </c>
      <c r="N24" s="228">
        <f t="shared" si="7"/>
        <v>71.11</v>
      </c>
      <c r="O24" s="193">
        <f t="shared" si="7"/>
        <v>72.16</v>
      </c>
      <c r="P24" s="126">
        <v>1</v>
      </c>
      <c r="Q24" s="126">
        <v>3</v>
      </c>
    </row>
    <row r="25" spans="1:17" s="6" customFormat="1" ht="16.149999999999999" customHeight="1" x14ac:dyDescent="0.15">
      <c r="A25" s="141" t="s">
        <v>15</v>
      </c>
      <c r="B25" s="82" t="s">
        <v>29</v>
      </c>
      <c r="C25" s="76"/>
      <c r="D25" s="225">
        <v>27009</v>
      </c>
      <c r="E25" s="225">
        <v>32137</v>
      </c>
      <c r="F25" s="126">
        <f t="shared" si="4"/>
        <v>59146</v>
      </c>
      <c r="G25" s="225">
        <v>19651</v>
      </c>
      <c r="H25" s="225">
        <v>22544</v>
      </c>
      <c r="I25" s="126">
        <f t="shared" si="5"/>
        <v>42195</v>
      </c>
      <c r="J25" s="225">
        <f t="shared" si="3"/>
        <v>7358</v>
      </c>
      <c r="K25" s="225">
        <f t="shared" si="3"/>
        <v>9593</v>
      </c>
      <c r="L25" s="126">
        <f t="shared" si="6"/>
        <v>16951</v>
      </c>
      <c r="M25" s="228">
        <f t="shared" si="7"/>
        <v>72.760000000000005</v>
      </c>
      <c r="N25" s="228">
        <f t="shared" si="7"/>
        <v>70.150000000000006</v>
      </c>
      <c r="O25" s="193">
        <f t="shared" si="7"/>
        <v>71.34</v>
      </c>
      <c r="P25" s="126">
        <v>1</v>
      </c>
      <c r="Q25" s="126">
        <v>4</v>
      </c>
    </row>
    <row r="26" spans="1:17" s="6" customFormat="1" ht="16.149999999999999" customHeight="1" x14ac:dyDescent="0.15">
      <c r="A26" s="141"/>
      <c r="B26" s="82" t="s">
        <v>145</v>
      </c>
      <c r="C26" s="76"/>
      <c r="D26" s="225">
        <v>27839</v>
      </c>
      <c r="E26" s="225">
        <v>32962</v>
      </c>
      <c r="F26" s="126">
        <f t="shared" si="4"/>
        <v>60801</v>
      </c>
      <c r="G26" s="225">
        <v>15909</v>
      </c>
      <c r="H26" s="225">
        <v>17482</v>
      </c>
      <c r="I26" s="126">
        <f t="shared" si="5"/>
        <v>33391</v>
      </c>
      <c r="J26" s="225">
        <f t="shared" si="3"/>
        <v>11930</v>
      </c>
      <c r="K26" s="225">
        <f t="shared" si="3"/>
        <v>15480</v>
      </c>
      <c r="L26" s="126">
        <f t="shared" si="6"/>
        <v>27410</v>
      </c>
      <c r="M26" s="228">
        <f t="shared" si="7"/>
        <v>57.15</v>
      </c>
      <c r="N26" s="228">
        <f t="shared" si="7"/>
        <v>53.04</v>
      </c>
      <c r="O26" s="193">
        <f t="shared" si="7"/>
        <v>54.92</v>
      </c>
      <c r="P26" s="126">
        <v>1</v>
      </c>
      <c r="Q26" s="126">
        <v>3</v>
      </c>
    </row>
    <row r="27" spans="1:17" s="6" customFormat="1" ht="16.149999999999999" customHeight="1" x14ac:dyDescent="0.15">
      <c r="A27" s="141"/>
      <c r="B27" s="82" t="s">
        <v>146</v>
      </c>
      <c r="C27" s="76"/>
      <c r="D27" s="225">
        <v>28592</v>
      </c>
      <c r="E27" s="225">
        <v>33976</v>
      </c>
      <c r="F27" s="126">
        <f t="shared" si="4"/>
        <v>62568</v>
      </c>
      <c r="G27" s="225">
        <v>15890</v>
      </c>
      <c r="H27" s="225">
        <v>17652</v>
      </c>
      <c r="I27" s="126">
        <f t="shared" si="5"/>
        <v>33542</v>
      </c>
      <c r="J27" s="225">
        <f t="shared" si="3"/>
        <v>12702</v>
      </c>
      <c r="K27" s="225">
        <f t="shared" si="3"/>
        <v>16324</v>
      </c>
      <c r="L27" s="126">
        <f t="shared" si="6"/>
        <v>29026</v>
      </c>
      <c r="M27" s="228">
        <f t="shared" si="7"/>
        <v>55.57</v>
      </c>
      <c r="N27" s="228">
        <f t="shared" si="7"/>
        <v>51.95</v>
      </c>
      <c r="O27" s="193">
        <f t="shared" si="7"/>
        <v>53.61</v>
      </c>
      <c r="P27" s="126">
        <v>1</v>
      </c>
      <c r="Q27" s="126">
        <v>3</v>
      </c>
    </row>
    <row r="28" spans="1:17" s="6" customFormat="1" ht="16.149999999999999" customHeight="1" x14ac:dyDescent="0.15">
      <c r="A28" s="141"/>
      <c r="B28" s="82" t="s">
        <v>147</v>
      </c>
      <c r="C28" s="76"/>
      <c r="D28" s="225">
        <v>29179</v>
      </c>
      <c r="E28" s="225">
        <v>34383</v>
      </c>
      <c r="F28" s="126">
        <f t="shared" si="4"/>
        <v>63562</v>
      </c>
      <c r="G28" s="225">
        <v>18211</v>
      </c>
      <c r="H28" s="225">
        <v>20589</v>
      </c>
      <c r="I28" s="126">
        <f t="shared" si="5"/>
        <v>38800</v>
      </c>
      <c r="J28" s="225">
        <f t="shared" si="3"/>
        <v>10968</v>
      </c>
      <c r="K28" s="225">
        <f t="shared" si="3"/>
        <v>13794</v>
      </c>
      <c r="L28" s="126">
        <f t="shared" si="6"/>
        <v>24762</v>
      </c>
      <c r="M28" s="228">
        <f t="shared" si="7"/>
        <v>62.41</v>
      </c>
      <c r="N28" s="228">
        <f t="shared" si="7"/>
        <v>59.88</v>
      </c>
      <c r="O28" s="193">
        <f t="shared" si="7"/>
        <v>61.04</v>
      </c>
      <c r="P28" s="126">
        <v>1</v>
      </c>
      <c r="Q28" s="126">
        <v>4</v>
      </c>
    </row>
    <row r="29" spans="1:17" s="6" customFormat="1" ht="16.149999999999999" customHeight="1" x14ac:dyDescent="0.15">
      <c r="A29" s="141"/>
      <c r="B29" s="82" t="s">
        <v>132</v>
      </c>
      <c r="C29" s="76"/>
      <c r="D29" s="225">
        <v>29205</v>
      </c>
      <c r="E29" s="225">
        <v>34246</v>
      </c>
      <c r="F29" s="126">
        <f t="shared" si="4"/>
        <v>63451</v>
      </c>
      <c r="G29" s="225">
        <v>20731</v>
      </c>
      <c r="H29" s="225">
        <v>24157</v>
      </c>
      <c r="I29" s="126">
        <f t="shared" si="5"/>
        <v>44888</v>
      </c>
      <c r="J29" s="225">
        <f t="shared" si="3"/>
        <v>8474</v>
      </c>
      <c r="K29" s="225">
        <f t="shared" si="3"/>
        <v>10089</v>
      </c>
      <c r="L29" s="126">
        <f t="shared" si="6"/>
        <v>18563</v>
      </c>
      <c r="M29" s="228">
        <f t="shared" si="7"/>
        <v>70.98</v>
      </c>
      <c r="N29" s="228">
        <f t="shared" si="7"/>
        <v>70.540000000000006</v>
      </c>
      <c r="O29" s="193">
        <f t="shared" si="7"/>
        <v>70.739999999999995</v>
      </c>
      <c r="P29" s="126">
        <v>1</v>
      </c>
      <c r="Q29" s="126">
        <v>3</v>
      </c>
    </row>
    <row r="30" spans="1:17" s="6" customFormat="1" ht="16.149999999999999" customHeight="1" x14ac:dyDescent="0.15">
      <c r="A30" s="141"/>
      <c r="B30" s="82" t="s">
        <v>148</v>
      </c>
      <c r="C30" s="76"/>
      <c r="D30" s="225">
        <v>29210</v>
      </c>
      <c r="E30" s="225">
        <v>34142</v>
      </c>
      <c r="F30" s="126">
        <f t="shared" si="4"/>
        <v>63352</v>
      </c>
      <c r="G30" s="225">
        <v>17848</v>
      </c>
      <c r="H30" s="225">
        <v>20611</v>
      </c>
      <c r="I30" s="126">
        <f t="shared" si="5"/>
        <v>38459</v>
      </c>
      <c r="J30" s="225">
        <f t="shared" si="3"/>
        <v>11362</v>
      </c>
      <c r="K30" s="225">
        <f t="shared" si="3"/>
        <v>13531</v>
      </c>
      <c r="L30" s="126">
        <f t="shared" si="6"/>
        <v>24893</v>
      </c>
      <c r="M30" s="228">
        <f t="shared" si="7"/>
        <v>61.1</v>
      </c>
      <c r="N30" s="228">
        <f t="shared" si="7"/>
        <v>60.37</v>
      </c>
      <c r="O30" s="193">
        <f t="shared" si="7"/>
        <v>60.71</v>
      </c>
      <c r="P30" s="126">
        <v>1</v>
      </c>
      <c r="Q30" s="126">
        <v>4</v>
      </c>
    </row>
    <row r="31" spans="1:17" s="6" customFormat="1" ht="16.149999999999999" customHeight="1" thickBot="1" x14ac:dyDescent="0.2">
      <c r="A31" s="141"/>
      <c r="B31" s="82" t="s">
        <v>149</v>
      </c>
      <c r="C31" s="72"/>
      <c r="D31" s="225">
        <v>28977</v>
      </c>
      <c r="E31" s="225">
        <v>33850</v>
      </c>
      <c r="F31" s="126">
        <f t="shared" si="4"/>
        <v>62827</v>
      </c>
      <c r="G31" s="225">
        <v>16576</v>
      </c>
      <c r="H31" s="225">
        <v>18679</v>
      </c>
      <c r="I31" s="126">
        <f t="shared" si="5"/>
        <v>35255</v>
      </c>
      <c r="J31" s="226">
        <f t="shared" si="3"/>
        <v>12401</v>
      </c>
      <c r="K31" s="226">
        <f t="shared" si="3"/>
        <v>15171</v>
      </c>
      <c r="L31" s="127">
        <f t="shared" si="6"/>
        <v>27572</v>
      </c>
      <c r="M31" s="229">
        <f t="shared" si="7"/>
        <v>57.2</v>
      </c>
      <c r="N31" s="229">
        <f t="shared" si="7"/>
        <v>55.18</v>
      </c>
      <c r="O31" s="194">
        <f t="shared" si="7"/>
        <v>56.11</v>
      </c>
      <c r="P31" s="127">
        <v>1</v>
      </c>
      <c r="Q31" s="126">
        <v>3</v>
      </c>
    </row>
    <row r="32" spans="1:17" s="12" customFormat="1" ht="16.149999999999999" customHeight="1" x14ac:dyDescent="0.15">
      <c r="A32" s="143" t="s">
        <v>30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36"/>
      <c r="Q32" s="144" t="s">
        <v>19</v>
      </c>
    </row>
  </sheetData>
  <mergeCells count="10">
    <mergeCell ref="P3:P4"/>
    <mergeCell ref="Q3:Q4"/>
    <mergeCell ref="A5:C5"/>
    <mergeCell ref="A14:C14"/>
    <mergeCell ref="A1:I1"/>
    <mergeCell ref="A3:C4"/>
    <mergeCell ref="D3:F3"/>
    <mergeCell ref="G3:I3"/>
    <mergeCell ref="J3:L3"/>
    <mergeCell ref="M3:O3"/>
  </mergeCells>
  <phoneticPr fontId="2"/>
  <pageMargins left="0.70866141732283472" right="0.70866141732283472" top="0.74803149606299213" bottom="0.74803149606299213" header="0.31496062992125984" footer="0.31496062992125984"/>
  <pageSetup paperSize="9" scale="85" firstPageNumber="165" pageOrder="overThenDown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目次</vt:lpstr>
      <vt:lpstr>17-01</vt:lpstr>
      <vt:lpstr>17-02</vt:lpstr>
      <vt:lpstr>17-03</vt:lpstr>
      <vt:lpstr>17-04</vt:lpstr>
      <vt:lpstr>17-05</vt:lpstr>
      <vt:lpstr>17-06</vt:lpstr>
      <vt:lpstr>17-07</vt:lpstr>
      <vt:lpstr>17-08</vt:lpstr>
      <vt:lpstr>17-09</vt:lpstr>
      <vt:lpstr>17-10</vt:lpstr>
      <vt:lpstr>'17-01'!Print_Area</vt:lpstr>
      <vt:lpstr>'17-02'!Print_Area</vt:lpstr>
      <vt:lpstr>'17-03'!Print_Area</vt:lpstr>
      <vt:lpstr>'17-04'!Print_Area</vt:lpstr>
      <vt:lpstr>'17-05'!Print_Area</vt:lpstr>
      <vt:lpstr>'17-06'!Print_Area</vt:lpstr>
      <vt:lpstr>'17-09'!Print_Area</vt:lpstr>
      <vt:lpstr>'17-10'!Print_Area</vt:lpstr>
      <vt:lpstr>'17-09'!Print_Titles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2025-03-28T06:10:56Z</dcterms:created>
  <dcterms:modified xsi:type="dcterms:W3CDTF">2026-06-05T08:07:09Z</dcterms:modified>
</cp:coreProperties>
</file>