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U63" i="11" l="1"/>
  <c r="AP63" i="11"/>
  <c r="AP23" i="11" l="1"/>
  <c r="V23" i="11" l="1"/>
  <c r="AA23" i="11"/>
  <c r="Q23"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C34" i="9"/>
  <c r="U34" i="9" l="1"/>
  <c r="U35" i="9" s="1"/>
  <c r="U36"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<sst xmlns="http://schemas.openxmlformats.org/spreadsheetml/2006/main" count="1052" uniqueCount="567">
  <si>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</si>
  <si>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</si>
  <si>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</si>
  <si>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</si>
  <si>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</si>
  <si>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</si>
  <si>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</si>
  <si>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</si>
  <si>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</si>
  <si>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</si>
  <si>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</si>
  <si>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</si>
  <si>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</si>
  <si>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</si>
  <si>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</si>
  <si>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</si>
  <si>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</si>
  <si>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</si>
  <si>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</si>
  <si>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</si>
  <si>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</si>
  <si>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</si>
  <si>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</si>
  <si>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</si>
  <si>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</si>
  <si>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</si>
  <si>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</si>
  <si>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</si>
  <si>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</si>
  <si>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</si>
  <si>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</si>
  <si>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</si>
  <si>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</si>
  <si>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</si>
  <si>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</si>
  <si>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</si>
  <si>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</si>
  <si>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</si>
  <si>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</si>
  <si>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</si>
  <si>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</si>
  <si>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</si>
  <si>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</si>
  <si>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</si>
  <si>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</si>
  <si>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</si>
  <si>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</si>
  <si>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</si>
  <si>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</si>
  <si>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</si>
  <si>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</si>
  <si>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</si>
  <si>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</si>
  <si>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</si>
  <si>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</si>
  <si>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</si>
  <si>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</si>
  <si>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</si>
  <si>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</si>
  <si>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</si>
  <si>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</si>
  <si>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</si>
  <si>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</si>
  <si>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</si>
  <si>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</si>
  <si>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</si>
  <si>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</si>
  <si>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</si>
  <si>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</si>
  <si>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</si>
  <si>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</si>
  <si>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</si>
  <si>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</si>
  <si>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</si>
  <si>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</si>
  <si>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</si>
  <si>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</si>
  <si>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</si>
  <si>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</si>
  <si>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</si>
  <si>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</si>
  <si>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</si>
  <si>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</si>
  <si>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</si>
  <si>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</si>
  <si>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</si>
  <si>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</si>
  <si>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</si>
  <si>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</si>
  <si>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</si>
  <si>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</si>
  <si>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</si>
  <si>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</si>
  <si>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</si>
  <si>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</si>
  <si>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</si>
  <si>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</si>
  <si>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</si>
  <si>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</si>
  <si>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</si>
  <si>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</si>
  <si>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</si>
  <si>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</si>
  <si>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</si>
  <si>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</si>
  <si>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</si>
  <si>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</si>
  <si>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</si>
  <si>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</si>
  <si>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</si>
  <si>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</si>
  <si>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</si>
  <si>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</si>
  <si>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</si>
  <si>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</si>
  <si>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</si>
  <si>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</si>
  <si>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</si>
  <si>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</si>
  <si>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</si>
  <si>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</si>
  <si>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</si>
  <si>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</si>
  <si>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</si>
  <si>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</si>
  <si>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</si>
  <si>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</si>
  <si>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</si>
  <si>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</si>
  <si>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</si>
  <si>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</si>
  <si>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</si>
  <si>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</si>
  <si>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</si>
  <si>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</si>
  <si>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</si>
  <si>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</si>
  <si>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</si>
  <si>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</si>
  <si>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</si>
  <si>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</si>
  <si>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</si>
  <si>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</si>
  <si>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</si>
  <si>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</si>
  <si>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</si>
  <si>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</si>
  <si>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</si>
  <si>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</si>
  <si>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</si>
  <si>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</si>
  <si>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</si>
  <si>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</si>
  <si>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</si>
  <si>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</si>
  <si>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</si>
  <si>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</si>
  <si>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</si>
  <si>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</si>
  <si>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</si>
  <si>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</si>
  <si>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</si>
  <si>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</si>
  <si>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</si>
  <si>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</si>
  <si>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</si>
  <si>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</si>
  <si>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</si>
  <si>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</si>
  <si>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</si>
  <si>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</si>
  <si>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</si>
  <si>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</si>
  <si>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</si>
  <si>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</si>
  <si>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</si>
  <si>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</si>
  <si>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</si>
  <si>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</si>
  <si>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</si>
  <si>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</si>
  <si>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</si>
  <si>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</si>
  <si>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</si>
  <si>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</si>
  <si>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</si>
  <si>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</si>
  <si>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</si>
  <si>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</si>
  <si>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</si>
  <si>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</si>
  <si>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石川県加賀市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</si>
  <si>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</si>
  <si>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</si>
  <si>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</si>
  <si>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</si>
  <si>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</si>
  <si>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</si>
  <si>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</si>
  <si>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</si>
  <si>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</si>
  <si>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</si>
  <si>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</si>
  <si>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</si>
  <si>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</si>
  <si>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</si>
  <si>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</si>
  <si>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</si>
  <si>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</si>
  <si>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</si>
  <si>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</si>
  <si>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</si>
  <si>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</si>
  <si>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</si>
  <si>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</si>
  <si>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</si>
  <si>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</si>
  <si>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</si>
  <si>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</si>
  <si>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</si>
  <si>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</si>
  <si>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</si>
  <si>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</si>
  <si>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</si>
  <si>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</si>
  <si>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</si>
  <si>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</si>
  <si>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</si>
  <si>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</si>
  <si>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</si>
  <si>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</si>
  <si>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</si>
  <si>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</si>
  <si>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</si>
  <si>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</si>
  <si>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</si>
  <si>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</si>
  <si>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</si>
  <si>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</si>
  <si>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</si>
  <si>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</si>
  <si>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</si>
  <si>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</si>
  <si>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</si>
  <si>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</si>
  <si>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</si>
  <si>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</si>
  <si>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</si>
  <si>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</si>
  <si>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</si>
  <si>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</si>
  <si>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</si>
  <si>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</si>
  <si>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</si>
  <si>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</si>
  <si>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</si>
  <si>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</si>
  <si>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</si>
  <si>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</si>
  <si>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</si>
  <si>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</si>
  <si>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</si>
  <si>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</si>
  <si>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</si>
  <si>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</si>
  <si>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</si>
  <si>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</si>
  <si>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</si>
  <si>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</si>
  <si>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</si>
  <si>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</si>
  <si>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</si>
  <si>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</si>
  <si>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</si>
  <si>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</si>
  <si>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</si>
  <si>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</si>
  <si>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</si>
  <si>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</si>
  <si>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</si>
  <si>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</si>
  <si>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</si>
  <si>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</si>
  <si>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</si>
  <si>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</si>
  <si>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</si>
  <si>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</si>
  <si>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</si>
  <si>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</si>
  <si>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</si>
  <si>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</si>
  <si>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</si>
  <si>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</si>
  <si>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</si>
  <si>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</si>
  <si>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</si>
  <si>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</si>
  <si>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</si>
  <si>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</si>
  <si>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</si>
  <si>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</si>
  <si>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</si>
  <si>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</si>
  <si>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</si>
  <si>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</si>
  <si>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</si>
  <si>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</si>
  <si>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</si>
  <si>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</si>
  <si>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</si>
  <si>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</si>
  <si>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</si>
  <si>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</si>
  <si>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</si>
  <si>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</si>
  <si>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</si>
  <si>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</si>
  <si>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</si>
  <si>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</si>
  <si>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</si>
  <si>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</si>
  <si>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</si>
  <si>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</si>
  <si>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</si>
  <si>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</si>
  <si>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</si>
  <si>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</si>
  <si>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</si>
  <si>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</si>
  <si>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</si>
  <si>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</si>
  <si>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</si>
  <si>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</si>
  <si>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</si>
  <si>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</si>
  <si>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</si>
  <si>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</si>
  <si>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</si>
  <si>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</si>
  <si>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石川県加賀市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</si>
  <si>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</si>
  <si>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</si>
  <si>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</si>
  <si>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</si>
  <si>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</si>
  <si>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</si>
  <si>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</si>
  <si>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</si>
  <si>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</si>
  <si>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</si>
  <si>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</si>
  <si>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</si>
  <si>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</si>
  <si>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</si>
  <si>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</si>
  <si>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</si>
  <si>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</si>
  <si>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</si>
  <si>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</si>
  <si>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</si>
  <si>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</si>
  <si>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</si>
  <si>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</si>
  <si>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</si>
  <si>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</si>
  <si>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</si>
  <si>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</si>
  <si>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</si>
  <si>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</si>
  <si>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</si>
  <si>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</si>
  <si>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</si>
  <si>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</si>
  <si>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</si>
  <si>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</si>
  <si>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</si>
  <si>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</si>
  <si>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</si>
  <si>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</si>
  <si>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</si>
  <si>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加賀市下水道事業特別会計</t>
    <phoneticPr fontId="5"/>
  </si>
  <si>
    <t>-</t>
    <phoneticPr fontId="5"/>
  </si>
  <si>
    <t>法非適用企業</t>
    <phoneticPr fontId="5"/>
  </si>
  <si>
    <t>加賀市土地区画整理事業特別会計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</si>
  <si>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</si>
  <si>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</si>
  <si>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</si>
  <si>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</si>
  <si>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</si>
  <si>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</si>
  <si>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</si>
  <si>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</si>
  <si>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</si>
  <si>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</si>
  <si>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</si>
  <si>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</si>
  <si>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</si>
  <si>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</si>
  <si>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</si>
  <si>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</si>
  <si>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</si>
  <si>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</si>
  <si>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</si>
  <si>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</si>
  <si>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</si>
  <si>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</si>
  <si>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</si>
  <si>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</si>
  <si>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</si>
  <si>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</si>
  <si>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</si>
  <si>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</si>
  <si>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</si>
  <si>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</si>
  <si>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</si>
  <si>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</si>
  <si>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</si>
  <si>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</si>
  <si>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</si>
  <si>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</si>
  <si>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</si>
  <si>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</si>
  <si>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</si>
  <si>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</si>
  <si>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</si>
  <si>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</si>
  <si>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</si>
  <si>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</si>
  <si>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</si>
  <si>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</si>
  <si>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</si>
  <si>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</si>
  <si>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</si>
  <si>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</si>
  <si>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</si>
  <si>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</si>
  <si>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加賀市下水道事業特別会計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</si>
  <si>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</si>
  <si>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</si>
  <si>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加賀市病院事業会計</t>
    <phoneticPr fontId="5"/>
  </si>
  <si>
    <t>(Ｆ)</t>
    <phoneticPr fontId="5"/>
  </si>
  <si>
    <t>将来負担比率（(Ｅ)－(Ｆ)）／（(Ｃ)－(Ｄ)）×１００</t>
    <rPh sb="0" eb="2">
      <t>ショウライ</t>
    </rPh>
    <rPh sb="2" eb="4">
      <t>フタン</t>
    </rPh>
    <rPh sb="4" eb="6">
      <t>ヒリツ</t>
    </rPh>
    <phoneticPr fontId="5"/>
  </si>
  <si>
    <t>加賀市土地区画整理事業特別会計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</si>
  <si>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</si>
  <si>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</si>
  <si>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</si>
  <si>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</si>
  <si>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</si>
  <si>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</si>
  <si>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</si>
  <si>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</si>
  <si>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</si>
  <si>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</si>
  <si>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</si>
  <si>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</si>
  <si>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</si>
  <si>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</si>
  <si>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</si>
  <si>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</si>
  <si>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</si>
  <si>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</si>
  <si>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</si>
  <si>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</si>
  <si>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</si>
  <si>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</si>
  <si>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</si>
  <si>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</si>
  <si>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</si>
  <si>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</si>
  <si>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</si>
  <si>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</si>
  <si>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</si>
  <si>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</si>
  <si>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</si>
  <si>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</si>
  <si>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</si>
  <si>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</si>
  <si>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</si>
  <si>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</si>
  <si>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</si>
  <si>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</si>
  <si>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</si>
  <si>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</si>
  <si>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</si>
  <si>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</si>
  <si>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</si>
  <si>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</si>
  <si>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</si>
  <si>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</si>
  <si>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</si>
  <si>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</si>
  <si>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</si>
  <si>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</si>
  <si>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</si>
  <si>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</si>
  <si>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</si>
  <si>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</si>
  <si>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</si>
  <si>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</si>
  <si>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</si>
  <si>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</si>
  <si>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</si>
  <si>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</si>
  <si>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</si>
  <si>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</si>
  <si>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</si>
  <si>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</si>
  <si>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</si>
  <si>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</si>
  <si>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</si>
  <si>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</si>
  <si>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</si>
  <si>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</si>
  <si>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</si>
  <si>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</si>
  <si>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</si>
  <si>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</si>
  <si>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</si>
  <si>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</si>
  <si>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</si>
  <si>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</si>
  <si>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</si>
  <si>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</si>
  <si>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4.50</t>
  </si>
  <si>
    <t>▲ 3.20</t>
  </si>
  <si>
    <t>▲ 0.49</t>
  </si>
  <si>
    <t>加賀市病院事業会計</t>
  </si>
  <si>
    <t>加賀市水道事業会計</t>
  </si>
  <si>
    <t>一般会計</t>
  </si>
  <si>
    <t>加賀市国民健康保険特別会計</t>
  </si>
  <si>
    <t>加賀市介護保険特別会計</t>
  </si>
  <si>
    <t>加賀市後期高齢者医療特別会計</t>
  </si>
  <si>
    <t>加賀市下水道事業特別会計</t>
  </si>
  <si>
    <t>加賀市土地区画整理事業特別会計</t>
  </si>
  <si>
    <t>その他会計（赤字）</t>
  </si>
  <si>
    <t>その他会計（黒字）</t>
  </si>
  <si>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</si>
  <si>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</si>
  <si>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</si>
  <si>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</si>
  <si>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</si>
  <si>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</si>
  <si>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</si>
  <si>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</si>
  <si>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</si>
  <si>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加賀市総合サービス株式会社</t>
    <rPh sb="0" eb="3">
      <t>カガシ</t>
    </rPh>
    <rPh sb="3" eb="5">
      <t>ソウゴウ</t>
    </rPh>
    <rPh sb="9" eb="13">
      <t>カブシキガイシャ</t>
    </rPh>
    <phoneticPr fontId="5"/>
  </si>
  <si>
    <t>加賀市土地開発公社</t>
    <rPh sb="0" eb="3">
      <t>カガシ</t>
    </rPh>
    <rPh sb="3" eb="5">
      <t>トチ</t>
    </rPh>
    <rPh sb="5" eb="7">
      <t>カイハツ</t>
    </rPh>
    <rPh sb="7" eb="9">
      <t>コウシャ</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</si>
  <si>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</si>
  <si>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</si>
  <si>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</si>
  <si>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</si>
  <si>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</si>
  <si>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</si>
  <si>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</si>
  <si>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</si>
  <si>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</si>
  <si>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</si>
  <si>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</si>
  <si>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</si>
  <si>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</si>
  <si>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</si>
  <si>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</si>
  <si>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</si>
  <si>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</si>
  <si>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</si>
  <si>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</si>
  <si>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及び将来負担比率ともに類似団体内平均値を上回っているものの、実質公債費比率については、公営企業等への公債費繰出額の減少に加え、交付税措置率の高い合併特例債等の活用により、減少しており、また、将来負担比率についても、公営企業債繰入見込額の増加により平成２７年度は増加したが、今後は、公営企業債の償還に伴い減少する見込みである。
今後、起債事業の厳選及び地方債残高を抑制するとともに、特定目基金の積増し・活用を図り、両比率の低下を図る。
</t>
    <rPh sb="214" eb="215">
      <t>リョウ</t>
    </rPh>
    <rPh sb="215" eb="217">
      <t>ヒリツ</t>
    </rPh>
    <rPh sb="218" eb="220">
      <t>テイカ</t>
    </rPh>
    <rPh sb="221" eb="222">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</si>
</sst>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49949</c:v>
                </c:pt>
                <c:pt idx="1">
                  <c:v>51703</c:v>
                </c:pt>
                <c:pt idx="2">
                  <c:v>41422</c:v>
                </c:pt>
                <c:pt idx="3">
                  <c:v>44009</c:v>
                </c:pt>
                <c:pt idx="4">
                  <c:v>34826</c:v>
                </c:pt>
              </c:numCache>
            </c:numRef>
          </c:val>
          <c:smooth val="0"/>
        </c:ser>
        <c:dLbls>
          <c:showLegendKey val="0"/>
          <c:showVal val="0"/>
          <c:showCatName val="0"/>
          <c:showSerName val="0"/>
          <c:showPercent val="0"/>
          <c:showBubbleSize val="0"/>
        </c:dLbls>
        <c:marker val="1"/>
        <c:smooth val="0"/>
        <c:axId val="131646208"/>
        <c:axId val="131648128"/>
      </c:lineChart>
      <c:catAx>
        <c:axId val="131646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48128"/>
        <c:crosses val="autoZero"/>
        <c:auto val="1"/>
        <c:lblAlgn val="ctr"/>
        <c:lblOffset val="100"/>
        <c:tickLblSkip val="1"/>
        <c:tickMarkSkip val="1"/>
        <c:noMultiLvlLbl val="0"/>
      </c:catAx>
      <c:valAx>
        <c:axId val="131648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4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8.0399999999999991</c:v>
                </c:pt>
                <c:pt idx="1">
                  <c:v>4.76</c:v>
                </c:pt>
                <c:pt idx="2">
                  <c:v>5.26</c:v>
                </c:pt>
                <c:pt idx="3">
                  <c:v>4.75</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14.48</c:v>
                </c:pt>
                <c:pt idx="1">
                  <c:v>18.670000000000002</c:v>
                </c:pt>
                <c:pt idx="2">
                  <c:v>20.84</c:v>
                </c:pt>
                <c:pt idx="3">
                  <c:v>23.45</c:v>
                </c:pt>
                <c:pt idx="4">
                  <c:v>25.48</c:v>
                </c:pt>
              </c:numCache>
            </c:numRef>
          </c:val>
        </c:ser>
        <c:dLbls>
          <c:showLegendKey val="0"/>
          <c:showVal val="0"/>
          <c:showCatName val="0"/>
          <c:showSerName val="0"/>
          <c:showPercent val="0"/>
          <c:showBubbleSize val="0"/>
        </c:dLbls>
        <c:gapWidth val="250"/>
        <c:overlap val="100"/>
        <c:axId val="174462080"/>
        <c:axId val="17446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c:v>
                </c:pt>
                <c:pt idx="1">
                  <c:v>-3.2</c:v>
                </c:pt>
                <c:pt idx="2">
                  <c:v>0.56000000000000005</c:v>
                </c:pt>
                <c:pt idx="3">
                  <c:v>-0.49</c:v>
                </c:pt>
                <c:pt idx="4">
                  <c:v>0.28000000000000003</c:v>
                </c:pt>
              </c:numCache>
            </c:numRef>
          </c:val>
          <c:smooth val="0"/>
        </c:ser>
        <c:dLbls>
          <c:showLegendKey val="0"/>
          <c:showVal val="0"/>
          <c:showCatName val="0"/>
          <c:showSerName val="0"/>
          <c:showPercent val="0"/>
          <c:showBubbleSize val="0"/>
        </c:dLbls>
        <c:marker val="1"/>
        <c:smooth val="0"/>
        <c:axId val="174462080"/>
        <c:axId val="174464000"/>
      </c:lineChart>
      <c:catAx>
        <c:axId val="17446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464000"/>
        <c:crosses val="autoZero"/>
        <c:auto val="1"/>
        <c:lblAlgn val="ctr"/>
        <c:lblOffset val="100"/>
        <c:tickLblSkip val="1"/>
        <c:tickMarkSkip val="1"/>
        <c:noMultiLvlLbl val="0"/>
      </c:catAx>
      <c:valAx>
        <c:axId val="174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6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加賀市下水道事業特別会計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加賀市後期高齢者医療特別会計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0.02</c:v>
                </c:pt>
                <c:pt idx="8">
                  <c:v>#N/A</c:v>
                </c:pt>
                <c:pt idx="9">
                  <c:v>0.02</c:v>
                </c:pt>
              </c:numCache>
            </c:numRef>
          </c:val>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0.52</c:v>
                </c:pt>
                <c:pt idx="4">
                  <c:v>#N/A</c:v>
                </c:pt>
                <c:pt idx="5">
                  <c:v>0.28000000000000003</c:v>
                </c:pt>
                <c:pt idx="6">
                  <c:v>#N/A</c:v>
                </c:pt>
                <c:pt idx="7">
                  <c:v>0.32</c:v>
                </c:pt>
                <c:pt idx="8">
                  <c:v>#N/A</c:v>
                </c:pt>
                <c:pt idx="9">
                  <c:v>0.43</c:v>
                </c:pt>
              </c:numCache>
            </c:numRef>
          </c:val>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2.1800000000000002</c:v>
                </c:pt>
                <c:pt idx="2">
                  <c:v>#N/A</c:v>
                </c:pt>
                <c:pt idx="3">
                  <c:v>2.42</c:v>
                </c:pt>
                <c:pt idx="4">
                  <c:v>#N/A</c:v>
                </c:pt>
                <c:pt idx="5">
                  <c:v>1.31</c:v>
                </c:pt>
                <c:pt idx="6">
                  <c:v>#N/A</c:v>
                </c:pt>
                <c:pt idx="7">
                  <c:v>0.63</c:v>
                </c:pt>
                <c:pt idx="8">
                  <c:v>#N/A</c:v>
                </c:pt>
                <c:pt idx="9">
                  <c:v>0.51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8.0399999999999991</c:v>
                </c:pt>
                <c:pt idx="2">
                  <c:v>#N/A</c:v>
                </c:pt>
                <c:pt idx="3">
                  <c:v>4.76</c:v>
                </c:pt>
                <c:pt idx="4">
                  <c:v>#N/A</c:v>
                </c:pt>
                <c:pt idx="5">
                  <c:v>5.25</c:v>
                </c:pt>
                <c:pt idx="6">
                  <c:v>#N/A</c:v>
                </c:pt>
                <c:pt idx="7">
                  <c:v>4.75</c:v>
                </c:pt>
                <c:pt idx="8">
                  <c:v>#N/A</c:v>
                </c:pt>
                <c:pt idx="9">
                  <c:v>4.9400000000000004</c:v>
                </c:pt>
              </c:numCache>
            </c:numRef>
          </c:val>
        </c:ser>
        <c:ser>
          <c:idx val="8"/>
          <c:order val="8"/>
          <c:tx>
            <c:strRef>
              <c:f>データシート!$A$35</c:f>
              <c:strCache>
                <c:ptCount val="1"/>
                <c:pt idx="0">
                  <c:v>加賀市水道事業会計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c:v>
                </c:pt>
                <c:pt idx="2">
                  <c:v>#N/A</c:v>
                </c:pt>
                <c:pt idx="3">
                  <c:v>5.01</c:v>
                </c:pt>
                <c:pt idx="4">
                  <c:v>#N/A</c:v>
                </c:pt>
                <c:pt idx="5">
                  <c:v>5.55</c:v>
                </c:pt>
                <c:pt idx="6">
                  <c:v>#N/A</c:v>
                </c:pt>
                <c:pt idx="7">
                  <c:v>6.62</c:v>
                </c:pt>
                <c:pt idx="8">
                  <c:v>#N/A</c:v>
                </c:pt>
                <c:pt idx="9">
                  <c:v>7.78</c:v>
                </c:pt>
              </c:numCache>
            </c:numRef>
          </c:val>
        </c:ser>
        <c:ser>
          <c:idx val="9"/>
          <c:order val="9"/>
          <c:tx>
            <c:strRef>
              <c:f>データシート!$A$36</c:f>
              <c:strCache>
                <c:ptCount val="1"/>
                <c:pt idx="0">
                  <c:v>加賀市病院事業会計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9.16</c:v>
                </c:pt>
                <c:pt idx="2">
                  <c:v>#N/A</c:v>
                </c:pt>
                <c:pt idx="3">
                  <c:v>10.8</c:v>
                </c:pt>
                <c:pt idx="4">
                  <c:v>#N/A</c:v>
                </c:pt>
                <c:pt idx="5">
                  <c:v>11.69</c:v>
                </c:pt>
                <c:pt idx="6">
                  <c:v>#N/A</c:v>
                </c:pt>
                <c:pt idx="7">
                  <c:v>11.37</c:v>
                </c:pt>
                <c:pt idx="8">
                  <c:v>#N/A</c:v>
                </c:pt>
                <c:pt idx="9">
                  <c:v>8.85</c:v>
                </c:pt>
              </c:numCache>
            </c:numRef>
          </c:val>
        </c:ser>
        <c:dLbls>
          <c:showLegendKey val="0"/>
          <c:showVal val="0"/>
          <c:showCatName val="0"/>
          <c:showSerName val="0"/>
          <c:showPercent val="0"/>
          <c:showBubbleSize val="0"/>
        </c:dLbls>
        <c:gapWidth val="150"/>
        <c:overlap val="100"/>
        <c:axId val="170912384"/>
        <c:axId val="174498176"/>
      </c:barChart>
      <c:catAx>
        <c:axId val="1709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498176"/>
        <c:crosses val="autoZero"/>
        <c:auto val="1"/>
        <c:lblAlgn val="ctr"/>
        <c:lblOffset val="100"/>
        <c:tickLblSkip val="1"/>
        <c:tickMarkSkip val="1"/>
        <c:noMultiLvlLbl val="0"/>
      </c:catAx>
      <c:valAx>
        <c:axId val="17449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1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3521</c:v>
                </c:pt>
                <c:pt idx="5">
                  <c:v>3469</c:v>
                </c:pt>
                <c:pt idx="8">
                  <c:v>3567</c:v>
                </c:pt>
                <c:pt idx="11">
                  <c:v>3742</c:v>
                </c:pt>
                <c:pt idx="14">
                  <c:v>3708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49</c:v>
                </c:pt>
                <c:pt idx="6">
                  <c:v>56</c:v>
                </c:pt>
                <c:pt idx="9">
                  <c:v>41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1333</c:v>
                </c:pt>
                <c:pt idx="3">
                  <c:v>1205</c:v>
                </c:pt>
                <c:pt idx="6">
                  <c:v>1288</c:v>
                </c:pt>
                <c:pt idx="9">
                  <c:v>1229</c:v>
                </c:pt>
                <c:pt idx="12">
                  <c:v>1212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3669</c:v>
                </c:pt>
                <c:pt idx="3">
                  <c:v>3693</c:v>
                </c:pt>
                <c:pt idx="6">
                  <c:v>3801</c:v>
                </c:pt>
                <c:pt idx="9">
                  <c:v>3828</c:v>
                </c:pt>
                <c:pt idx="12">
                  <c:v>3638</c:v>
                </c:pt>
              </c:numCache>
            </c:numRef>
          </c:val>
        </c:ser>
        <c:dLbls>
          <c:showLegendKey val="0"/>
          <c:showVal val="0"/>
          <c:showCatName val="0"/>
          <c:showSerName val="0"/>
          <c:showPercent val="0"/>
          <c:showBubbleSize val="0"/>
        </c:dLbls>
        <c:gapWidth val="100"/>
        <c:overlap val="100"/>
        <c:axId val="99174656"/>
        <c:axId val="9917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1533</c:v>
                </c:pt>
                <c:pt idx="2">
                  <c:v>#N/A</c:v>
                </c:pt>
                <c:pt idx="3">
                  <c:v>#N/A</c:v>
                </c:pt>
                <c:pt idx="4">
                  <c:v>1479</c:v>
                </c:pt>
                <c:pt idx="5">
                  <c:v>#N/A</c:v>
                </c:pt>
                <c:pt idx="6">
                  <c:v>#N/A</c:v>
                </c:pt>
                <c:pt idx="7">
                  <c:v>1579</c:v>
                </c:pt>
                <c:pt idx="8">
                  <c:v>#N/A</c:v>
                </c:pt>
                <c:pt idx="9">
                  <c:v>#N/A</c:v>
                </c:pt>
                <c:pt idx="10">
                  <c:v>1357</c:v>
                </c:pt>
                <c:pt idx="11">
                  <c:v>#N/A</c:v>
                </c:pt>
                <c:pt idx="12">
                  <c:v>#N/A</c:v>
                </c:pt>
                <c:pt idx="13">
                  <c:v>1173</c:v>
                </c:pt>
                <c:pt idx="14">
                  <c:v>#N/A</c:v>
                </c:pt>
              </c:numCache>
            </c:numRef>
          </c:val>
          <c:smooth val="0"/>
        </c:ser>
        <c:dLbls>
          <c:showLegendKey val="0"/>
          <c:showVal val="0"/>
          <c:showCatName val="0"/>
          <c:showSerName val="0"/>
          <c:showPercent val="0"/>
          <c:showBubbleSize val="0"/>
        </c:dLbls>
        <c:marker val="1"/>
        <c:smooth val="0"/>
        <c:axId val="99174656"/>
        <c:axId val="99176832"/>
      </c:lineChart>
      <c:catAx>
        <c:axId val="991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76832"/>
        <c:crosses val="autoZero"/>
        <c:auto val="1"/>
        <c:lblAlgn val="ctr"/>
        <c:lblOffset val="100"/>
        <c:tickLblSkip val="1"/>
        <c:tickMarkSkip val="1"/>
        <c:noMultiLvlLbl val="0"/>
      </c:catAx>
      <c:valAx>
        <c:axId val="9917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36678</c:v>
                </c:pt>
                <c:pt idx="5">
                  <c:v>37106</c:v>
                </c:pt>
                <c:pt idx="8">
                  <c:v>37249</c:v>
                </c:pt>
                <c:pt idx="11">
                  <c:v>37431</c:v>
                </c:pt>
                <c:pt idx="14">
                  <c:v>39031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6515</c:v>
                </c:pt>
                <c:pt idx="5">
                  <c:v>6021</c:v>
                </c:pt>
                <c:pt idx="8">
                  <c:v>5805</c:v>
                </c:pt>
                <c:pt idx="11">
                  <c:v>5245</c:v>
                </c:pt>
                <c:pt idx="14">
                  <c:v>5032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4562</c:v>
                </c:pt>
                <c:pt idx="5">
                  <c:v>5928</c:v>
                </c:pt>
                <c:pt idx="8">
                  <c:v>6804</c:v>
                </c:pt>
                <c:pt idx="11">
                  <c:v>7565</c:v>
                </c:pt>
                <c:pt idx="14">
                  <c:v>8159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5173</c:v>
                </c:pt>
                <c:pt idx="3">
                  <c:v>5062</c:v>
                </c:pt>
                <c:pt idx="6">
                  <c:v>4769</c:v>
                </c:pt>
                <c:pt idx="9">
                  <c:v>4365</c:v>
                </c:pt>
                <c:pt idx="12">
                  <c:v>4161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4</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17550</c:v>
                </c:pt>
                <c:pt idx="3">
                  <c:v>17690</c:v>
                </c:pt>
                <c:pt idx="6">
                  <c:v>18211</c:v>
                </c:pt>
                <c:pt idx="9">
                  <c:v>18532</c:v>
                </c:pt>
                <c:pt idx="12">
                  <c:v>22232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743</c:v>
                </c:pt>
                <c:pt idx="3">
                  <c:v>227</c:v>
                </c:pt>
                <c:pt idx="6">
                  <c:v>173</c:v>
                </c:pt>
                <c:pt idx="9">
                  <c:v>135</c:v>
                </c:pt>
                <c:pt idx="12">
                  <c:v>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37987</c:v>
                </c:pt>
                <c:pt idx="3">
                  <c:v>38106</c:v>
                </c:pt>
                <c:pt idx="6">
                  <c:v>37670</c:v>
                </c:pt>
                <c:pt idx="9">
                  <c:v>37506</c:v>
                </c:pt>
                <c:pt idx="12">
                  <c:v>36782</c:v>
                </c:pt>
              </c:numCache>
            </c:numRef>
          </c:val>
        </c:ser>
        <c:dLbls>
          <c:showLegendKey val="0"/>
          <c:showVal val="0"/>
          <c:showCatName val="0"/>
          <c:showSerName val="0"/>
          <c:showPercent val="0"/>
          <c:showBubbleSize val="0"/>
        </c:dLbls>
        <c:gapWidth val="100"/>
        <c:overlap val="100"/>
        <c:axId val="174805760"/>
        <c:axId val="174807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13702</c:v>
                </c:pt>
                <c:pt idx="2">
                  <c:v>#N/A</c:v>
                </c:pt>
                <c:pt idx="3">
                  <c:v>#N/A</c:v>
                </c:pt>
                <c:pt idx="4">
                  <c:v>12034</c:v>
                </c:pt>
                <c:pt idx="5">
                  <c:v>#N/A</c:v>
                </c:pt>
                <c:pt idx="6">
                  <c:v>#N/A</c:v>
                </c:pt>
                <c:pt idx="7">
                  <c:v>10968</c:v>
                </c:pt>
                <c:pt idx="8">
                  <c:v>#N/A</c:v>
                </c:pt>
                <c:pt idx="9">
                  <c:v>#N/A</c:v>
                </c:pt>
                <c:pt idx="10">
                  <c:v>10301</c:v>
                </c:pt>
                <c:pt idx="11">
                  <c:v>#N/A</c:v>
                </c:pt>
                <c:pt idx="12">
                  <c:v>#N/A</c:v>
                </c:pt>
                <c:pt idx="13">
                  <c:v>11117</c:v>
                </c:pt>
                <c:pt idx="14">
                  <c:v>#N/A</c:v>
                </c:pt>
              </c:numCache>
            </c:numRef>
          </c:val>
          <c:smooth val="0"/>
        </c:ser>
        <c:dLbls>
          <c:showLegendKey val="0"/>
          <c:showVal val="0"/>
          <c:showCatName val="0"/>
          <c:showSerName val="0"/>
          <c:showPercent val="0"/>
          <c:showBubbleSize val="0"/>
        </c:dLbls>
        <c:marker val="1"/>
        <c:smooth val="0"/>
        <c:axId val="174805760"/>
        <c:axId val="174807680"/>
      </c:lineChart>
      <c:catAx>
        <c:axId val="174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807680"/>
        <c:crosses val="autoZero"/>
        <c:auto val="1"/>
        <c:lblAlgn val="ctr"/>
        <c:lblOffset val="100"/>
        <c:tickLblSkip val="1"/>
        <c:tickMarkSkip val="1"/>
        <c:noMultiLvlLbl val="0"/>
      </c:catAx>
      <c:valAx>
        <c:axId val="17480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6349952"/>
        <c:axId val="176351872"/>
      </c:scatterChart>
      <c:valAx>
        <c:axId val="176349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351872"/>
        <c:crosses val="autoZero"/>
        <c:crossBetween val="midCat"/>
      </c:valAx>
      <c:valAx>
        <c:axId val="176351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349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10.6</c:v>
                </c:pt>
                <c:pt idx="2">
                  <c:v>10.1</c:v>
                </c:pt>
                <c:pt idx="3">
                  <c:v>9.6999999999999993</c:v>
                </c:pt>
                <c:pt idx="4">
                  <c:v>9</c:v>
                </c:pt>
              </c:numCache>
            </c:numRef>
          </c:xVal>
          <c:yVal>
            <c:numRef>
              <c:f>公会計指標分析・財政指標組合せ分析表!$K$73:$O$73</c:f>
              <c:numCache>
                <c:formatCode>#,##0.0;"▲ "#,##0.0</c:formatCode>
                <c:ptCount val="5"/>
                <c:pt idx="0">
                  <c:v>90.1</c:v>
                </c:pt>
                <c:pt idx="1">
                  <c:v>80</c:v>
                </c:pt>
                <c:pt idx="2">
                  <c:v>72.400000000000006</c:v>
                </c:pt>
                <c:pt idx="3">
                  <c:v>68.7</c:v>
                </c:pt>
                <c:pt idx="4">
                  <c:v>72.900000000000006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74903296"/>
        <c:axId val="174905216"/>
      </c:scatterChart>
      <c:valAx>
        <c:axId val="17490329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905216"/>
        <c:crosses val="autoZero"/>
        <c:crossBetween val="midCat"/>
      </c:valAx>
      <c:valAx>
        <c:axId val="174905216"/>
        <c:scaling>
          <c:orientation val="minMax"/>
          <c:max val="99"/>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903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年度は、元利償還金が</a:t>
          </a:r>
          <a:r>
            <a:rPr kumimoji="1" lang="ja-JP" altLang="en-US" sz="1100">
              <a:solidFill>
                <a:schemeClr val="dk1"/>
              </a:solidFill>
              <a:effectLst/>
              <a:latin typeface="+mn-lt"/>
              <a:ea typeface="+mn-ea"/>
              <a:cs typeface="+mn-cs"/>
            </a:rPr>
            <a:t>一般単独事業債や減税補てん債の償還元金が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等への公債費繰出額が減少したこと、公債費における交付税算入額が増加したこと</a:t>
          </a:r>
          <a:r>
            <a:rPr kumimoji="1" lang="ja-JP" altLang="ja-JP" sz="1100">
              <a:solidFill>
                <a:schemeClr val="dk1"/>
              </a:solidFill>
              <a:effectLst/>
              <a:latin typeface="+mn-lt"/>
              <a:ea typeface="+mn-ea"/>
              <a:cs typeface="+mn-cs"/>
            </a:rPr>
            <a:t>などにより実質公債費比率の分子は前年度と比較して減少となった。</a:t>
          </a:r>
          <a:endParaRPr lang="ja-JP" altLang="ja-JP" sz="1400">
            <a:effectLst/>
          </a:endParaRPr>
        </a:p>
        <a:p>
          <a:r>
            <a:rPr kumimoji="1" lang="ja-JP" altLang="ja-JP" sz="1100">
              <a:solidFill>
                <a:schemeClr val="dk1"/>
              </a:solidFill>
              <a:effectLst/>
              <a:latin typeface="+mn-lt"/>
              <a:ea typeface="+mn-ea"/>
              <a:cs typeface="+mn-cs"/>
            </a:rPr>
            <a:t>　今後も、起債事業の厳選などにより、実質公債費比率の抑制に努める。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一般会計等に係る地方債の残高は、平成２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年度まで増加していたが、交付税措置の無い起債の取り止めなど、起債の抑制に努めた結果、平成２５年度以降の残高は減少している。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公営企業等繰入見込額は、病院事業会計の加賀市医療センター建設などにより起債残高が増加したことにより増加している。</a:t>
          </a:r>
          <a:endParaRPr lang="ja-JP" altLang="ja-JP" sz="1400">
            <a:effectLst/>
          </a:endParaRPr>
        </a:p>
        <a:p>
          <a:r>
            <a:rPr kumimoji="1" lang="ja-JP" altLang="ja-JP" sz="1100">
              <a:solidFill>
                <a:schemeClr val="dk1"/>
              </a:solidFill>
              <a:effectLst/>
              <a:latin typeface="+mn-lt"/>
              <a:ea typeface="+mn-ea"/>
              <a:cs typeface="+mn-cs"/>
            </a:rPr>
            <a:t>　退職手当負担見込額は、</a:t>
          </a:r>
          <a:r>
            <a:rPr kumimoji="1" lang="ja-JP" altLang="en-US" sz="1100">
              <a:solidFill>
                <a:schemeClr val="dk1"/>
              </a:solidFill>
              <a:effectLst/>
              <a:latin typeface="+mn-lt"/>
              <a:ea typeface="+mn-ea"/>
              <a:cs typeface="+mn-cs"/>
            </a:rPr>
            <a:t>定年退職者の増加による</a:t>
          </a:r>
          <a:r>
            <a:rPr kumimoji="1" lang="ja-JP" altLang="ja-JP" sz="1100">
              <a:solidFill>
                <a:schemeClr val="dk1"/>
              </a:solidFill>
              <a:effectLst/>
              <a:latin typeface="+mn-lt"/>
              <a:ea typeface="+mn-ea"/>
              <a:cs typeface="+mn-cs"/>
            </a:rPr>
            <a:t>職員数の減少などにより減少している。</a:t>
          </a:r>
          <a:endParaRPr lang="ja-JP" altLang="ja-JP" sz="1400">
            <a:effectLst/>
          </a:endParaRPr>
        </a:p>
        <a:p>
          <a:r>
            <a:rPr kumimoji="1" lang="ja-JP" altLang="ja-JP" sz="1100">
              <a:solidFill>
                <a:schemeClr val="dk1"/>
              </a:solidFill>
              <a:effectLst/>
              <a:latin typeface="+mn-lt"/>
              <a:ea typeface="+mn-ea"/>
              <a:cs typeface="+mn-cs"/>
            </a:rPr>
            <a:t>　充当可能基金は、財政調整基金や減債基金等の積み増しにより増加している。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基準財政需要額算入見込額は、近年、交付税措置率の高い合併特例債や過疎・辺地債を活用していること、臨時財政対策債の償還額が増加していることなどにより増加している。</a:t>
          </a:r>
          <a:endParaRPr lang="ja-JP" altLang="ja-JP" sz="1400">
            <a:effectLst/>
          </a:endParaRPr>
        </a:p>
        <a:p>
          <a:r>
            <a:rPr kumimoji="1" lang="ja-JP" altLang="ja-JP" sz="1100">
              <a:solidFill>
                <a:schemeClr val="dk1"/>
              </a:solidFill>
              <a:effectLst/>
              <a:latin typeface="+mn-lt"/>
              <a:ea typeface="+mn-ea"/>
              <a:cs typeface="+mn-cs"/>
            </a:rPr>
            <a:t>　以上のことから、将来負担比率の分子は年々減少して</a:t>
          </a:r>
          <a:r>
            <a:rPr kumimoji="1" lang="ja-JP" altLang="en-US" sz="1100">
              <a:solidFill>
                <a:schemeClr val="dk1"/>
              </a:solidFill>
              <a:effectLst/>
              <a:latin typeface="+mn-lt"/>
              <a:ea typeface="+mn-ea"/>
              <a:cs typeface="+mn-cs"/>
            </a:rPr>
            <a:t>いたが、公営企業債等繰入見込額の増加により平成２７年度は増加した</a:t>
          </a:r>
          <a:r>
            <a:rPr kumimoji="1" lang="ja-JP" altLang="ja-JP" sz="1100">
              <a:solidFill>
                <a:schemeClr val="dk1"/>
              </a:solidFill>
              <a:effectLst/>
              <a:latin typeface="+mn-lt"/>
              <a:ea typeface="+mn-ea"/>
              <a:cs typeface="+mn-cs"/>
            </a:rPr>
            <a:t>。今後も、起債の抑制や、基金の積み増し等を図り、将来負担の抑制に努める。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市税は、</a:t>
          </a:r>
          <a:r>
            <a:rPr kumimoji="1" lang="ja-JP" altLang="ja-JP" sz="1100">
              <a:solidFill>
                <a:schemeClr val="dk1"/>
              </a:solidFill>
              <a:effectLst/>
              <a:latin typeface="+mn-lt"/>
              <a:ea typeface="+mn-ea"/>
              <a:cs typeface="+mn-cs"/>
            </a:rPr>
            <a:t>法人税</a:t>
          </a:r>
          <a:r>
            <a:rPr kumimoji="1" lang="ja-JP" altLang="en-US" sz="1100">
              <a:solidFill>
                <a:schemeClr val="dk1"/>
              </a:solidFill>
              <a:effectLst/>
              <a:latin typeface="+mn-lt"/>
              <a:ea typeface="+mn-ea"/>
              <a:cs typeface="+mn-cs"/>
            </a:rPr>
            <a:t>が法人税割の税率が下がったこと</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が土地・家屋の評価替えなどにより減少したが、地方消費税交付金が消費税増税分の通年化などにより増加したため、基準財政収入額の増加割合が基準財政需要額の増加割合を上回ったため</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しかし、近年の人口減少</a:t>
          </a:r>
          <a:r>
            <a:rPr kumimoji="1" lang="ja-JP" altLang="en-US" sz="1100">
              <a:solidFill>
                <a:schemeClr val="dk1"/>
              </a:solidFill>
              <a:effectLst/>
              <a:latin typeface="+mn-lt"/>
              <a:ea typeface="+mn-ea"/>
              <a:cs typeface="+mn-cs"/>
            </a:rPr>
            <a:t>（国勢調査</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 </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4,701</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などにより、財政力指数は減少傾向にあるため、</a:t>
          </a:r>
          <a:r>
            <a:rPr kumimoji="1" lang="ja-JP" altLang="en-US" sz="1100">
              <a:solidFill>
                <a:schemeClr val="dk1"/>
              </a:solidFill>
              <a:effectLst/>
              <a:latin typeface="+mn-lt"/>
              <a:ea typeface="+mn-ea"/>
              <a:cs typeface="+mn-cs"/>
            </a:rPr>
            <a:t>将来の都市像</a:t>
          </a:r>
          <a:r>
            <a:rPr kumimoji="1" lang="ja-JP" altLang="en-US" sz="1100">
              <a:solidFill>
                <a:sysClr val="windowText" lastClr="000000"/>
              </a:solidFill>
              <a:effectLst/>
              <a:latin typeface="+mn-lt"/>
              <a:ea typeface="+mn-ea"/>
              <a:cs typeface="+mn-cs"/>
            </a:rPr>
            <a:t>である</a:t>
          </a:r>
          <a:r>
            <a:rPr kumimoji="1" lang="ja-JP" altLang="en-US" sz="1100">
              <a:solidFill>
                <a:schemeClr val="dk1"/>
              </a:solidFill>
              <a:effectLst/>
              <a:latin typeface="+mn-lt"/>
              <a:ea typeface="+mn-ea"/>
              <a:cs typeface="+mn-cs"/>
            </a:rPr>
            <a:t>「住んでいたい　来てみたいまち」の実現に向け、安心して子どもを育てることができる環境の充実、</a:t>
          </a:r>
          <a:r>
            <a:rPr lang="ja-JP" altLang="ja-JP" sz="1100">
              <a:solidFill>
                <a:schemeClr val="dk1"/>
              </a:solidFill>
              <a:effectLst/>
              <a:latin typeface="+mn-lt"/>
              <a:ea typeface="+mn-ea"/>
              <a:cs typeface="+mn-cs"/>
            </a:rPr>
            <a:t>地域の資源を活用した市場の開拓</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地元企業との協働などにより、起業を目指す人材の移住を促進し、新しい人の流れをつくり</a:t>
          </a:r>
          <a:r>
            <a:rPr lang="ja-JP" altLang="en-US" sz="1100">
              <a:solidFill>
                <a:schemeClr val="dk1"/>
              </a:solidFill>
              <a:effectLst/>
              <a:latin typeface="+mn-lt"/>
              <a:ea typeface="+mn-ea"/>
              <a:cs typeface="+mn-cs"/>
            </a:rPr>
            <a:t>だし、</a:t>
          </a:r>
          <a:r>
            <a:rPr kumimoji="1" lang="ja-JP" altLang="ja-JP" sz="1100">
              <a:solidFill>
                <a:schemeClr val="dk1"/>
              </a:solidFill>
              <a:effectLst/>
              <a:latin typeface="+mn-lt"/>
              <a:ea typeface="+mn-ea"/>
              <a:cs typeface="+mn-cs"/>
            </a:rPr>
            <a:t>人口減少に歯止めをかけ税収の確保に努める。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前年度と比較すると、地方消費税交付金が消費税増税分の通年化</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経常一般財源の増加、</a:t>
          </a:r>
          <a:r>
            <a:rPr kumimoji="1" lang="ja-JP" altLang="en-US" sz="1100">
              <a:solidFill>
                <a:schemeClr val="dk1"/>
              </a:solidFill>
              <a:effectLst/>
              <a:latin typeface="+mn-lt"/>
              <a:ea typeface="+mn-ea"/>
              <a:cs typeface="+mn-cs"/>
            </a:rPr>
            <a:t>一般単独事業債や減税補てん債の償還元金が減少したことなどにより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長期的にみると横ばいであ</a:t>
          </a:r>
          <a:r>
            <a:rPr kumimoji="1" lang="ja-JP" altLang="en-US" sz="1100">
              <a:solidFill>
                <a:schemeClr val="dk1"/>
              </a:solidFill>
              <a:effectLst/>
              <a:latin typeface="+mn-lt"/>
              <a:ea typeface="+mn-ea"/>
              <a:cs typeface="+mn-cs"/>
            </a:rPr>
            <a:t>るが類似団体平均を上回っているため</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中期財政計画に基づく市債残高の抑制、</a:t>
          </a:r>
          <a:r>
            <a:rPr kumimoji="1" lang="ja-JP" altLang="ja-JP" sz="1100">
              <a:solidFill>
                <a:schemeClr val="dk1"/>
              </a:solidFill>
              <a:effectLst/>
              <a:latin typeface="+mn-lt"/>
              <a:ea typeface="+mn-ea"/>
              <a:cs typeface="+mn-cs"/>
            </a:rPr>
            <a:t>公共施設マネジメント</a:t>
          </a:r>
          <a:r>
            <a:rPr kumimoji="1" lang="ja-JP" altLang="en-US" sz="1100">
              <a:solidFill>
                <a:schemeClr val="dk1"/>
              </a:solidFill>
              <a:effectLst/>
              <a:latin typeface="+mn-lt"/>
              <a:ea typeface="+mn-ea"/>
              <a:cs typeface="+mn-cs"/>
            </a:rPr>
            <a:t>基本方針</a:t>
          </a:r>
          <a:r>
            <a:rPr kumimoji="1" lang="ja-JP" altLang="ja-JP" sz="1100">
              <a:solidFill>
                <a:schemeClr val="dk1"/>
              </a:solidFill>
              <a:effectLst/>
              <a:latin typeface="+mn-lt"/>
              <a:ea typeface="+mn-ea"/>
              <a:cs typeface="+mn-cs"/>
            </a:rPr>
            <a:t>による施設の再配置や、歳出のさらなる精査によるムダの排除により、経常経費の抑制に努める。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64</xdr:row>
      <xdr:rowOff>145542</xdr:rowOff>
    </xdr:to>
    <xdr:cxnSp macro="">
      <xdr:nvCxnSpPr>
        <xdr:cNvPr id="129" name="直線コネクタ 128"/>
        <xdr:cNvCxnSpPr/>
      </xdr:nvCxnSpPr>
      <xdr:spPr>
        <a:xfrm flipV="1">
          <a:off x="4114800" y="1108456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64</xdr:row>
      <xdr:rowOff>160020</xdr:rowOff>
    </xdr:to>
    <xdr:cxnSp macro="">
      <xdr:nvCxnSpPr>
        <xdr:cNvPr id="132" name="直線コネクタ 131"/>
        <xdr:cNvCxnSpPr/>
      </xdr:nvCxnSpPr>
      <xdr:spPr>
        <a:xfrm flipV="1">
          <a:off x="3225800" y="111183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64</xdr:row>
      <xdr:rowOff>160020</xdr:rowOff>
    </xdr:to>
    <xdr:cxnSp macro="">
      <xdr:nvCxnSpPr>
        <xdr:cNvPr id="135" name="直線コネクタ 134"/>
        <xdr:cNvCxnSpPr/>
      </xdr:nvCxnSpPr>
      <xdr:spPr>
        <a:xfrm>
          <a:off x="2336800" y="1110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64</xdr:row>
      <xdr:rowOff>155194</xdr:rowOff>
    </xdr:to>
    <xdr:cxnSp macro="">
      <xdr:nvCxnSpPr>
        <xdr:cNvPr id="138" name="直線コネクタ 137"/>
        <xdr:cNvCxnSpPr/>
      </xdr:nvCxnSpPr>
      <xdr:spPr>
        <a:xfrm flipV="1">
          <a:off x="1447800" y="111038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8" name="円/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0" name="円/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2" name="円/楕円 151"/>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3" name="テキスト ボックス 15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4" name="円/楕円 153"/>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5" name="テキスト ボックス 154"/>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6" name="円/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平成２５年度に行われた職員給与の減給支給措置の回復及び平成２６年度</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の人事院勧告に基づく給与の引き上げにより職員給が増加したこと、また、</a:t>
          </a:r>
          <a:r>
            <a:rPr kumimoji="1" lang="ja-JP" altLang="en-US" sz="1100">
              <a:solidFill>
                <a:schemeClr val="dk1"/>
              </a:solidFill>
              <a:effectLst/>
              <a:latin typeface="+mn-lt"/>
              <a:ea typeface="+mn-ea"/>
              <a:cs typeface="+mn-cs"/>
            </a:rPr>
            <a:t>税番号制度対応に伴うシステム改修費の増加などにより</a:t>
          </a:r>
          <a:r>
            <a:rPr kumimoji="1" lang="ja-JP" altLang="ja-JP" sz="1100">
              <a:solidFill>
                <a:schemeClr val="dk1"/>
              </a:solidFill>
              <a:effectLst/>
              <a:latin typeface="+mn-lt"/>
              <a:ea typeface="+mn-ea"/>
              <a:cs typeface="+mn-cs"/>
            </a:rPr>
            <a:t>、人件費・物件費の合計は前年度と比較して増加している。</a:t>
          </a:r>
          <a:endParaRPr lang="ja-JP" altLang="ja-JP" sz="1400">
            <a:effectLst/>
          </a:endParaRPr>
        </a:p>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物件費では衛生費（ごみ処理関係費）等が、維持補修費においては、清掃費（ごみ処理施設等）、道路橋りょう費等が大きいため、全体で類似団体平均を上回っている。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今後とも、公共施設マネジメントによる施設の再配置とともに、職員の適正な配置や行政経費の節減を図る。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60437</xdr:rowOff>
    </xdr:from>
    <xdr:to>
      <xdr:col>7</xdr:col>
      <xdr:colOff>152400</xdr:colOff>
      <xdr:row>84</xdr:row>
      <xdr:rowOff>145994</xdr:rowOff>
    </xdr:to>
    <xdr:cxnSp macro="">
      <xdr:nvCxnSpPr>
        <xdr:cNvPr id="194" name="直線コネクタ 193"/>
        <xdr:cNvCxnSpPr/>
      </xdr:nvCxnSpPr>
      <xdr:spPr>
        <a:xfrm>
          <a:off x="4114800" y="14462237"/>
          <a:ext cx="8382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163168</xdr:rowOff>
    </xdr:from>
    <xdr:to>
      <xdr:col>6</xdr:col>
      <xdr:colOff>0</xdr:colOff>
      <xdr:row>84</xdr:row>
      <xdr:rowOff>60437</xdr:rowOff>
    </xdr:to>
    <xdr:cxnSp macro="">
      <xdr:nvCxnSpPr>
        <xdr:cNvPr id="197" name="直線コネクタ 196"/>
        <xdr:cNvCxnSpPr/>
      </xdr:nvCxnSpPr>
      <xdr:spPr>
        <a:xfrm>
          <a:off x="3225800" y="14393518"/>
          <a:ext cx="889000" cy="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142295</xdr:rowOff>
    </xdr:from>
    <xdr:to>
      <xdr:col>4</xdr:col>
      <xdr:colOff>482600</xdr:colOff>
      <xdr:row>83</xdr:row>
      <xdr:rowOff>163168</xdr:rowOff>
    </xdr:to>
    <xdr:cxnSp macro="">
      <xdr:nvCxnSpPr>
        <xdr:cNvPr id="200" name="直線コネクタ 199"/>
        <xdr:cNvCxnSpPr/>
      </xdr:nvCxnSpPr>
      <xdr:spPr>
        <a:xfrm>
          <a:off x="2336800" y="14372645"/>
          <a:ext cx="8890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41188</xdr:rowOff>
    </xdr:from>
    <xdr:ext cx="762000" cy="259045"/>
    <xdr:sp macro="" textlink="">
      <xdr:nvSpPr>
        <xdr:cNvPr id="202" name="テキスト ボックス 201"/>
        <xdr:cNvSpPr txBox="1"/>
      </xdr:nvSpPr>
      <xdr:spPr>
        <a:xfrm>
          <a:off x="2844800" y="139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142295</xdr:rowOff>
    </xdr:from>
    <xdr:to>
      <xdr:col>3</xdr:col>
      <xdr:colOff>279400</xdr:colOff>
      <xdr:row>84</xdr:row>
      <xdr:rowOff>83257</xdr:rowOff>
    </xdr:to>
    <xdr:cxnSp macro="">
      <xdr:nvCxnSpPr>
        <xdr:cNvPr id="203" name="直線コネクタ 202"/>
        <xdr:cNvCxnSpPr/>
      </xdr:nvCxnSpPr>
      <xdr:spPr>
        <a:xfrm flipV="1">
          <a:off x="1447800" y="14372645"/>
          <a:ext cx="889000" cy="1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153771</xdr:rowOff>
    </xdr:from>
    <xdr:ext cx="762000" cy="259045"/>
    <xdr:sp macro="" textlink="">
      <xdr:nvSpPr>
        <xdr:cNvPr id="207" name="テキスト ボックス 206"/>
        <xdr:cNvSpPr txBox="1"/>
      </xdr:nvSpPr>
      <xdr:spPr>
        <a:xfrm>
          <a:off x="1066800" y="140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95194</xdr:rowOff>
    </xdr:from>
    <xdr:to>
      <xdr:col>7</xdr:col>
      <xdr:colOff>203200</xdr:colOff>
      <xdr:row>85</xdr:row>
      <xdr:rowOff>25344</xdr:rowOff>
    </xdr:to>
    <xdr:sp macro="" textlink="">
      <xdr:nvSpPr>
        <xdr:cNvPr id="213" name="円/楕円 212"/>
        <xdr:cNvSpPr/>
      </xdr:nvSpPr>
      <xdr:spPr>
        <a:xfrm>
          <a:off x="4902200" y="144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67271</xdr:rowOff>
    </xdr:from>
    <xdr:ext cx="762000" cy="259045"/>
    <xdr:sp macro="" textlink="">
      <xdr:nvSpPr>
        <xdr:cNvPr id="214" name="人件費・物件費等の状況該当値テキスト"/>
        <xdr:cNvSpPr txBox="1"/>
      </xdr:nvSpPr>
      <xdr:spPr>
        <a:xfrm>
          <a:off x="5041900" y="144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9637</xdr:rowOff>
    </xdr:from>
    <xdr:to>
      <xdr:col>6</xdr:col>
      <xdr:colOff>50800</xdr:colOff>
      <xdr:row>84</xdr:row>
      <xdr:rowOff>111237</xdr:rowOff>
    </xdr:to>
    <xdr:sp macro="" textlink="">
      <xdr:nvSpPr>
        <xdr:cNvPr id="215" name="円/楕円 214"/>
        <xdr:cNvSpPr/>
      </xdr:nvSpPr>
      <xdr:spPr>
        <a:xfrm>
          <a:off x="4064000" y="144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96014</xdr:rowOff>
    </xdr:from>
    <xdr:ext cx="736600" cy="259045"/>
    <xdr:sp macro="" textlink="">
      <xdr:nvSpPr>
        <xdr:cNvPr id="216" name="テキスト ボックス 215"/>
        <xdr:cNvSpPr txBox="1"/>
      </xdr:nvSpPr>
      <xdr:spPr>
        <a:xfrm>
          <a:off x="3733800" y="1449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112368</xdr:rowOff>
    </xdr:from>
    <xdr:to>
      <xdr:col>4</xdr:col>
      <xdr:colOff>533400</xdr:colOff>
      <xdr:row>84</xdr:row>
      <xdr:rowOff>42518</xdr:rowOff>
    </xdr:to>
    <xdr:sp macro="" textlink="">
      <xdr:nvSpPr>
        <xdr:cNvPr id="217" name="円/楕円 216"/>
        <xdr:cNvSpPr/>
      </xdr:nvSpPr>
      <xdr:spPr>
        <a:xfrm>
          <a:off x="3175000" y="143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27295</xdr:rowOff>
    </xdr:from>
    <xdr:ext cx="762000" cy="259045"/>
    <xdr:sp macro="" textlink="">
      <xdr:nvSpPr>
        <xdr:cNvPr id="218" name="テキスト ボックス 217"/>
        <xdr:cNvSpPr txBox="1"/>
      </xdr:nvSpPr>
      <xdr:spPr>
        <a:xfrm>
          <a:off x="2844800" y="1442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91495</xdr:rowOff>
    </xdr:from>
    <xdr:to>
      <xdr:col>3</xdr:col>
      <xdr:colOff>330200</xdr:colOff>
      <xdr:row>84</xdr:row>
      <xdr:rowOff>21645</xdr:rowOff>
    </xdr:to>
    <xdr:sp macro="" textlink="">
      <xdr:nvSpPr>
        <xdr:cNvPr id="219" name="円/楕円 218"/>
        <xdr:cNvSpPr/>
      </xdr:nvSpPr>
      <xdr:spPr>
        <a:xfrm>
          <a:off x="2286000" y="143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6422</xdr:rowOff>
    </xdr:from>
    <xdr:ext cx="762000" cy="259045"/>
    <xdr:sp macro="" textlink="">
      <xdr:nvSpPr>
        <xdr:cNvPr id="220" name="テキスト ボックス 219"/>
        <xdr:cNvSpPr txBox="1"/>
      </xdr:nvSpPr>
      <xdr:spPr>
        <a:xfrm>
          <a:off x="1955800" y="1440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32457</xdr:rowOff>
    </xdr:from>
    <xdr:to>
      <xdr:col>2</xdr:col>
      <xdr:colOff>127000</xdr:colOff>
      <xdr:row>84</xdr:row>
      <xdr:rowOff>134057</xdr:rowOff>
    </xdr:to>
    <xdr:sp macro="" textlink="">
      <xdr:nvSpPr>
        <xdr:cNvPr id="221" name="円/楕円 220"/>
        <xdr:cNvSpPr/>
      </xdr:nvSpPr>
      <xdr:spPr>
        <a:xfrm>
          <a:off x="1397000" y="14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118834</xdr:rowOff>
    </xdr:from>
    <xdr:ext cx="762000" cy="259045"/>
    <xdr:sp macro="" textlink="">
      <xdr:nvSpPr>
        <xdr:cNvPr id="222" name="テキスト ボックス 221"/>
        <xdr:cNvSpPr txBox="1"/>
      </xdr:nvSpPr>
      <xdr:spPr>
        <a:xfrm>
          <a:off x="1066800" y="145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給料表上の引上率の相違、職員構成の変動及び人事評価制度の運用により前年度と比較すると、</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ポイントの増加している。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人事評価制度の運用については、平成１５年度より実施しているところであり、今後も引き続き国の制度に合わせた見直しを行いながら、給与の適正化に努める。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120045</xdr:rowOff>
    </xdr:to>
    <xdr:cxnSp macro="">
      <xdr:nvCxnSpPr>
        <xdr:cNvPr id="258" name="直線コネクタ 257"/>
        <xdr:cNvCxnSpPr/>
      </xdr:nvCxnSpPr>
      <xdr:spPr>
        <a:xfrm>
          <a:off x="16179800" y="139845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97064</xdr:rowOff>
    </xdr:to>
    <xdr:cxnSp macro="">
      <xdr:nvCxnSpPr>
        <xdr:cNvPr id="261" name="直線コネクタ 260"/>
        <xdr:cNvCxnSpPr/>
      </xdr:nvCxnSpPr>
      <xdr:spPr>
        <a:xfrm>
          <a:off x="15290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85</xdr:row>
      <xdr:rowOff>169636</xdr:rowOff>
    </xdr:to>
    <xdr:cxnSp macro="">
      <xdr:nvCxnSpPr>
        <xdr:cNvPr id="264" name="直線コネクタ 263"/>
        <xdr:cNvCxnSpPr/>
      </xdr:nvCxnSpPr>
      <xdr:spPr>
        <a:xfrm flipV="1">
          <a:off x="14401800" y="13961534"/>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86</xdr:row>
      <xdr:rowOff>55638</xdr:rowOff>
    </xdr:to>
    <xdr:cxnSp macro="">
      <xdr:nvCxnSpPr>
        <xdr:cNvPr id="267" name="直線コネクタ 266"/>
        <xdr:cNvCxnSpPr/>
      </xdr:nvCxnSpPr>
      <xdr:spPr>
        <a:xfrm flipV="1">
          <a:off x="13512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71" name="テキスト ボックス 27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7" name="円/楕円 276"/>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8"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9" name="円/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3" name="円/楕円 282"/>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59163</xdr:rowOff>
    </xdr:from>
    <xdr:ext cx="762000" cy="259045"/>
    <xdr:sp macro="" textlink="">
      <xdr:nvSpPr>
        <xdr:cNvPr id="284" name="テキスト ボックス 28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5" name="円/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6" name="テキスト ボックス 285"/>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当市は消防業務を単独で行っていることや、公立保育園が多いことなどから、類似団体平均を上回っている。</a:t>
          </a:r>
        </a:p>
        <a:p>
          <a:r>
            <a:rPr kumimoji="1" lang="ja-JP" altLang="en-US" sz="1300">
              <a:latin typeface="ＭＳ Ｐゴシック"/>
            </a:rPr>
            <a:t>　引き続き、指定管理者制度の活用や施設の統廃合、計画的な人事配置等により職員定員の適正化に努める。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55986</xdr:rowOff>
    </xdr:from>
    <xdr:to>
      <xdr:col>24</xdr:col>
      <xdr:colOff>558800</xdr:colOff>
      <xdr:row>63</xdr:row>
      <xdr:rowOff>60007</xdr:rowOff>
    </xdr:to>
    <xdr:cxnSp macro="">
      <xdr:nvCxnSpPr>
        <xdr:cNvPr id="321" name="直線コネクタ 320"/>
        <xdr:cNvCxnSpPr/>
      </xdr:nvCxnSpPr>
      <xdr:spPr>
        <a:xfrm>
          <a:off x="16179800" y="1085733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25823</xdr:rowOff>
    </xdr:from>
    <xdr:to>
      <xdr:col>23</xdr:col>
      <xdr:colOff>406400</xdr:colOff>
      <xdr:row>63</xdr:row>
      <xdr:rowOff>55986</xdr:rowOff>
    </xdr:to>
    <xdr:cxnSp macro="">
      <xdr:nvCxnSpPr>
        <xdr:cNvPr id="324" name="直線コネクタ 323"/>
        <xdr:cNvCxnSpPr/>
      </xdr:nvCxnSpPr>
      <xdr:spPr>
        <a:xfrm>
          <a:off x="15290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25823</xdr:rowOff>
    </xdr:from>
    <xdr:to>
      <xdr:col>22</xdr:col>
      <xdr:colOff>203200</xdr:colOff>
      <xdr:row>63</xdr:row>
      <xdr:rowOff>35878</xdr:rowOff>
    </xdr:to>
    <xdr:cxnSp macro="">
      <xdr:nvCxnSpPr>
        <xdr:cNvPr id="327" name="直線コネクタ 326"/>
        <xdr:cNvCxnSpPr/>
      </xdr:nvCxnSpPr>
      <xdr:spPr>
        <a:xfrm flipV="1">
          <a:off x="14401800" y="1082717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3704</xdr:rowOff>
    </xdr:from>
    <xdr:to>
      <xdr:col>21</xdr:col>
      <xdr:colOff>0</xdr:colOff>
      <xdr:row>63</xdr:row>
      <xdr:rowOff>35878</xdr:rowOff>
    </xdr:to>
    <xdr:cxnSp macro="">
      <xdr:nvCxnSpPr>
        <xdr:cNvPr id="330" name="直線コネクタ 329"/>
        <xdr:cNvCxnSpPr/>
      </xdr:nvCxnSpPr>
      <xdr:spPr>
        <a:xfrm>
          <a:off x="13512800" y="108050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9207</xdr:rowOff>
    </xdr:from>
    <xdr:to>
      <xdr:col>24</xdr:col>
      <xdr:colOff>609600</xdr:colOff>
      <xdr:row>63</xdr:row>
      <xdr:rowOff>110807</xdr:rowOff>
    </xdr:to>
    <xdr:sp macro="" textlink="">
      <xdr:nvSpPr>
        <xdr:cNvPr id="340" name="円/楕円 339"/>
        <xdr:cNvSpPr/>
      </xdr:nvSpPr>
      <xdr:spPr>
        <a:xfrm>
          <a:off x="16967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152734</xdr:rowOff>
    </xdr:from>
    <xdr:ext cx="762000" cy="259045"/>
    <xdr:sp macro="" textlink="">
      <xdr:nvSpPr>
        <xdr:cNvPr id="341" name="定員管理の状況該当値テキスト"/>
        <xdr:cNvSpPr txBox="1"/>
      </xdr:nvSpPr>
      <xdr:spPr>
        <a:xfrm>
          <a:off x="17106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5186</xdr:rowOff>
    </xdr:from>
    <xdr:to>
      <xdr:col>23</xdr:col>
      <xdr:colOff>457200</xdr:colOff>
      <xdr:row>63</xdr:row>
      <xdr:rowOff>106786</xdr:rowOff>
    </xdr:to>
    <xdr:sp macro="" textlink="">
      <xdr:nvSpPr>
        <xdr:cNvPr id="342" name="円/楕円 341"/>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91563</xdr:rowOff>
    </xdr:from>
    <xdr:ext cx="736600" cy="259045"/>
    <xdr:sp macro="" textlink="">
      <xdr:nvSpPr>
        <xdr:cNvPr id="343" name="テキスト ボックス 342"/>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146473</xdr:rowOff>
    </xdr:from>
    <xdr:to>
      <xdr:col>22</xdr:col>
      <xdr:colOff>254000</xdr:colOff>
      <xdr:row>63</xdr:row>
      <xdr:rowOff>76623</xdr:rowOff>
    </xdr:to>
    <xdr:sp macro="" textlink="">
      <xdr:nvSpPr>
        <xdr:cNvPr id="344" name="円/楕円 343"/>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61400</xdr:rowOff>
    </xdr:from>
    <xdr:ext cx="762000" cy="259045"/>
    <xdr:sp macro="" textlink="">
      <xdr:nvSpPr>
        <xdr:cNvPr id="345" name="テキスト ボックス 344"/>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156528</xdr:rowOff>
    </xdr:from>
    <xdr:to>
      <xdr:col>21</xdr:col>
      <xdr:colOff>50800</xdr:colOff>
      <xdr:row>63</xdr:row>
      <xdr:rowOff>86678</xdr:rowOff>
    </xdr:to>
    <xdr:sp macro="" textlink="">
      <xdr:nvSpPr>
        <xdr:cNvPr id="346" name="円/楕円 345"/>
        <xdr:cNvSpPr/>
      </xdr:nvSpPr>
      <xdr:spPr>
        <a:xfrm>
          <a:off x="14351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71455</xdr:rowOff>
    </xdr:from>
    <xdr:ext cx="762000" cy="259045"/>
    <xdr:sp macro="" textlink="">
      <xdr:nvSpPr>
        <xdr:cNvPr id="347" name="テキスト ボックス 346"/>
        <xdr:cNvSpPr txBox="1"/>
      </xdr:nvSpPr>
      <xdr:spPr>
        <a:xfrm>
          <a:off x="14020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124354</xdr:rowOff>
    </xdr:from>
    <xdr:to>
      <xdr:col>19</xdr:col>
      <xdr:colOff>533400</xdr:colOff>
      <xdr:row>63</xdr:row>
      <xdr:rowOff>54504</xdr:rowOff>
    </xdr:to>
    <xdr:sp macro="" textlink="">
      <xdr:nvSpPr>
        <xdr:cNvPr id="348" name="円/楕円 347"/>
        <xdr:cNvSpPr/>
      </xdr:nvSpPr>
      <xdr:spPr>
        <a:xfrm>
          <a:off x="13462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39281</xdr:rowOff>
    </xdr:from>
    <xdr:ext cx="762000" cy="259045"/>
    <xdr:sp macro="" textlink="">
      <xdr:nvSpPr>
        <xdr:cNvPr id="349" name="テキスト ボックス 348"/>
        <xdr:cNvSpPr txBox="1"/>
      </xdr:nvSpPr>
      <xdr:spPr>
        <a:xfrm>
          <a:off x="13131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年度からの３か年平均値においては、公営企業等への公債費繰出額の減少に加え、交付税措置率の高い合併特例債等の活用により、比率は前年度よりも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ポイント上回っているが、今後も交付税措置率の高い市債を積極的に活用し、また、起債事業を厳選することで、比率の低下を図る。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108903</xdr:rowOff>
    </xdr:to>
    <xdr:cxnSp macro="">
      <xdr:nvCxnSpPr>
        <xdr:cNvPr id="379" name="直線コネクタ 378"/>
        <xdr:cNvCxnSpPr/>
      </xdr:nvCxnSpPr>
      <xdr:spPr>
        <a:xfrm flipV="1">
          <a:off x="16179800" y="692467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133032</xdr:rowOff>
    </xdr:to>
    <xdr:cxnSp macro="">
      <xdr:nvCxnSpPr>
        <xdr:cNvPr id="382" name="直線コネクタ 381"/>
        <xdr:cNvCxnSpPr/>
      </xdr:nvCxnSpPr>
      <xdr:spPr>
        <a:xfrm flipV="1">
          <a:off x="15290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40</xdr:row>
      <xdr:rowOff>163195</xdr:rowOff>
    </xdr:to>
    <xdr:cxnSp macro="">
      <xdr:nvCxnSpPr>
        <xdr:cNvPr id="385" name="直線コネクタ 384"/>
        <xdr:cNvCxnSpPr/>
      </xdr:nvCxnSpPr>
      <xdr:spPr>
        <a:xfrm flipV="1">
          <a:off x="14401800" y="69910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64135</xdr:rowOff>
    </xdr:to>
    <xdr:cxnSp macro="">
      <xdr:nvCxnSpPr>
        <xdr:cNvPr id="388" name="直線コネクタ 387"/>
        <xdr:cNvCxnSpPr/>
      </xdr:nvCxnSpPr>
      <xdr:spPr>
        <a:xfrm flipV="1">
          <a:off x="13512800" y="702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8" name="円/楕円 397"/>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9"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400" name="円/楕円 399"/>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401" name="テキスト ボックス 400"/>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2" name="円/楕円 401"/>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403" name="テキスト ボックス 40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4" name="円/楕円 403"/>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5" name="テキスト ボックス 404"/>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6" name="円/楕円 405"/>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7" name="テキスト ボックス 406"/>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将来負担額について、普通会計の起債借入額の減少に伴う地方債現在高の減少や職員数の減による退職手当負担見込額が減少したが、</a:t>
          </a:r>
          <a:r>
            <a:rPr kumimoji="1" lang="ja-JP" altLang="en-US" sz="1100">
              <a:solidFill>
                <a:sysClr val="windowText" lastClr="000000"/>
              </a:solidFill>
              <a:effectLst/>
              <a:latin typeface="+mn-lt"/>
              <a:ea typeface="+mn-ea"/>
              <a:cs typeface="+mn-cs"/>
            </a:rPr>
            <a:t>新病院の建設に伴う</a:t>
          </a:r>
          <a:r>
            <a:rPr kumimoji="1" lang="ja-JP" altLang="en-US" sz="1100">
              <a:solidFill>
                <a:schemeClr val="dk1"/>
              </a:solidFill>
              <a:effectLst/>
              <a:latin typeface="+mn-lt"/>
              <a:ea typeface="+mn-ea"/>
              <a:cs typeface="+mn-cs"/>
            </a:rPr>
            <a:t>病院事業会計の公営企業債等繰入見込額が増加したため、</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年度と比較して増加した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類似団体と比較しても高い水準であることから、</a:t>
          </a:r>
          <a:r>
            <a:rPr kumimoji="1" lang="ja-JP" altLang="ja-JP" sz="1100">
              <a:solidFill>
                <a:schemeClr val="dk1"/>
              </a:solidFill>
              <a:effectLst/>
              <a:latin typeface="+mn-lt"/>
              <a:ea typeface="+mn-ea"/>
              <a:cs typeface="+mn-cs"/>
            </a:rPr>
            <a:t>今後は、中期財政計画に基づき、地方債残高</a:t>
          </a:r>
          <a:r>
            <a:rPr kumimoji="1" lang="ja-JP" altLang="en-US" sz="1100">
              <a:solidFill>
                <a:schemeClr val="dk1"/>
              </a:solidFill>
              <a:effectLst/>
              <a:latin typeface="+mn-lt"/>
              <a:ea typeface="+mn-ea"/>
              <a:cs typeface="+mn-cs"/>
            </a:rPr>
            <a:t>の抑制する</a:t>
          </a:r>
          <a:r>
            <a:rPr kumimoji="1" lang="ja-JP" altLang="ja-JP" sz="1100">
              <a:solidFill>
                <a:schemeClr val="dk1"/>
              </a:solidFill>
              <a:effectLst/>
              <a:latin typeface="+mn-lt"/>
              <a:ea typeface="+mn-ea"/>
              <a:cs typeface="+mn-cs"/>
            </a:rPr>
            <a:t>とともに、特定目的基金の積増し</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を図ることとし、財政の健全化に努める。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8594</xdr:rowOff>
    </xdr:from>
    <xdr:to>
      <xdr:col>24</xdr:col>
      <xdr:colOff>558800</xdr:colOff>
      <xdr:row>17</xdr:row>
      <xdr:rowOff>42376</xdr:rowOff>
    </xdr:to>
    <xdr:cxnSp macro="">
      <xdr:nvCxnSpPr>
        <xdr:cNvPr id="441" name="直線コネクタ 440"/>
        <xdr:cNvCxnSpPr/>
      </xdr:nvCxnSpPr>
      <xdr:spPr>
        <a:xfrm>
          <a:off x="16179800" y="29232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8594</xdr:rowOff>
    </xdr:from>
    <xdr:to>
      <xdr:col>23</xdr:col>
      <xdr:colOff>406400</xdr:colOff>
      <xdr:row>17</xdr:row>
      <xdr:rowOff>38354</xdr:rowOff>
    </xdr:to>
    <xdr:cxnSp macro="">
      <xdr:nvCxnSpPr>
        <xdr:cNvPr id="444" name="直線コネクタ 443"/>
        <xdr:cNvCxnSpPr/>
      </xdr:nvCxnSpPr>
      <xdr:spPr>
        <a:xfrm flipV="1">
          <a:off x="15290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38354</xdr:rowOff>
    </xdr:from>
    <xdr:to>
      <xdr:col>22</xdr:col>
      <xdr:colOff>203200</xdr:colOff>
      <xdr:row>17</xdr:row>
      <xdr:rowOff>99483</xdr:rowOff>
    </xdr:to>
    <xdr:cxnSp macro="">
      <xdr:nvCxnSpPr>
        <xdr:cNvPr id="447" name="直線コネクタ 446"/>
        <xdr:cNvCxnSpPr/>
      </xdr:nvCxnSpPr>
      <xdr:spPr>
        <a:xfrm flipV="1">
          <a:off x="14401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99483</xdr:rowOff>
    </xdr:from>
    <xdr:to>
      <xdr:col>21</xdr:col>
      <xdr:colOff>0</xdr:colOff>
      <xdr:row>18</xdr:row>
      <xdr:rowOff>9271</xdr:rowOff>
    </xdr:to>
    <xdr:cxnSp macro="">
      <xdr:nvCxnSpPr>
        <xdr:cNvPr id="450" name="直線コネクタ 449"/>
        <xdr:cNvCxnSpPr/>
      </xdr:nvCxnSpPr>
      <xdr:spPr>
        <a:xfrm flipV="1">
          <a:off x="13512800" y="3014133"/>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163026</xdr:rowOff>
    </xdr:from>
    <xdr:to>
      <xdr:col>24</xdr:col>
      <xdr:colOff>609600</xdr:colOff>
      <xdr:row>17</xdr:row>
      <xdr:rowOff>93176</xdr:rowOff>
    </xdr:to>
    <xdr:sp macro="" textlink="">
      <xdr:nvSpPr>
        <xdr:cNvPr id="460" name="円/楕円 459"/>
        <xdr:cNvSpPr/>
      </xdr:nvSpPr>
      <xdr:spPr>
        <a:xfrm>
          <a:off x="169672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135103</xdr:rowOff>
    </xdr:from>
    <xdr:ext cx="762000" cy="259045"/>
    <xdr:sp macro="" textlink="">
      <xdr:nvSpPr>
        <xdr:cNvPr id="461" name="将来負担の状況該当値テキスト"/>
        <xdr:cNvSpPr txBox="1"/>
      </xdr:nvSpPr>
      <xdr:spPr>
        <a:xfrm>
          <a:off x="17106900" y="287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129244</xdr:rowOff>
    </xdr:from>
    <xdr:to>
      <xdr:col>23</xdr:col>
      <xdr:colOff>457200</xdr:colOff>
      <xdr:row>17</xdr:row>
      <xdr:rowOff>59394</xdr:rowOff>
    </xdr:to>
    <xdr:sp macro="" textlink="">
      <xdr:nvSpPr>
        <xdr:cNvPr id="462" name="円/楕円 461"/>
        <xdr:cNvSpPr/>
      </xdr:nvSpPr>
      <xdr:spPr>
        <a:xfrm>
          <a:off x="16129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44171</xdr:rowOff>
    </xdr:from>
    <xdr:ext cx="736600" cy="259045"/>
    <xdr:sp macro="" textlink="">
      <xdr:nvSpPr>
        <xdr:cNvPr id="463" name="テキスト ボックス 462"/>
        <xdr:cNvSpPr txBox="1"/>
      </xdr:nvSpPr>
      <xdr:spPr>
        <a:xfrm>
          <a:off x="15798800" y="295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159004</xdr:rowOff>
    </xdr:from>
    <xdr:to>
      <xdr:col>22</xdr:col>
      <xdr:colOff>254000</xdr:colOff>
      <xdr:row>17</xdr:row>
      <xdr:rowOff>89154</xdr:rowOff>
    </xdr:to>
    <xdr:sp macro="" textlink="">
      <xdr:nvSpPr>
        <xdr:cNvPr id="464" name="円/楕円 463"/>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73931</xdr:rowOff>
    </xdr:from>
    <xdr:ext cx="762000" cy="259045"/>
    <xdr:sp macro="" textlink="">
      <xdr:nvSpPr>
        <xdr:cNvPr id="465" name="テキスト ボックス 464"/>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48683</xdr:rowOff>
    </xdr:from>
    <xdr:to>
      <xdr:col>21</xdr:col>
      <xdr:colOff>50800</xdr:colOff>
      <xdr:row>17</xdr:row>
      <xdr:rowOff>150283</xdr:rowOff>
    </xdr:to>
    <xdr:sp macro="" textlink="">
      <xdr:nvSpPr>
        <xdr:cNvPr id="466" name="円/楕円 465"/>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135060</xdr:rowOff>
    </xdr:from>
    <xdr:ext cx="762000" cy="259045"/>
    <xdr:sp macro="" textlink="">
      <xdr:nvSpPr>
        <xdr:cNvPr id="467" name="テキスト ボックス 466"/>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129921</xdr:rowOff>
    </xdr:from>
    <xdr:to>
      <xdr:col>19</xdr:col>
      <xdr:colOff>533400</xdr:colOff>
      <xdr:row>18</xdr:row>
      <xdr:rowOff>60071</xdr:rowOff>
    </xdr:to>
    <xdr:sp macro="" textlink="">
      <xdr:nvSpPr>
        <xdr:cNvPr id="468" name="円/楕円 467"/>
        <xdr:cNvSpPr/>
      </xdr:nvSpPr>
      <xdr:spPr>
        <a:xfrm>
          <a:off x="134620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44848</xdr:rowOff>
    </xdr:from>
    <xdr:ext cx="762000" cy="259045"/>
    <xdr:sp macro="" textlink="">
      <xdr:nvSpPr>
        <xdr:cNvPr id="469" name="テキスト ボックス 468"/>
        <xdr:cNvSpPr txBox="1"/>
      </xdr:nvSpPr>
      <xdr:spPr>
        <a:xfrm>
          <a:off x="13131800" y="31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前年度と比較して、平成２５年度中に行われていた職員給与の減給支給措置の回復及び平成２６年度</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の人事院勧告に基づく給与の引き上げにより職員給が増加したこと</a:t>
          </a:r>
          <a:r>
            <a:rPr kumimoji="1" lang="ja-JP" altLang="en-US" sz="1100">
              <a:solidFill>
                <a:schemeClr val="dk1"/>
              </a:solidFill>
              <a:effectLst/>
              <a:latin typeface="+mn-lt"/>
              <a:ea typeface="+mn-ea"/>
              <a:cs typeface="+mn-cs"/>
            </a:rPr>
            <a:t>、退職者数の増による職員退職手当の増加</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ポイント増加している。類似団体と比較しても高い水準のため、事業実施の見直しや、職員適正化計画に基づく人事配置の適正化等により、人件費の抑制に努める。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8890</xdr:rowOff>
    </xdr:to>
    <xdr:cxnSp macro="">
      <xdr:nvCxnSpPr>
        <xdr:cNvPr id="66" name="直線コネクタ 65"/>
        <xdr:cNvCxnSpPr/>
      </xdr:nvCxnSpPr>
      <xdr:spPr>
        <a:xfrm>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149860</xdr:rowOff>
    </xdr:to>
    <xdr:cxnSp macro="">
      <xdr:nvCxnSpPr>
        <xdr:cNvPr id="69" name="直線コネクタ 68"/>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119380</xdr:rowOff>
    </xdr:to>
    <xdr:cxnSp macro="">
      <xdr:nvCxnSpPr>
        <xdr:cNvPr id="72" name="直線コネクタ 71"/>
        <xdr:cNvCxnSpPr/>
      </xdr:nvCxnSpPr>
      <xdr:spPr>
        <a:xfrm>
          <a:off x="2209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153670</xdr:rowOff>
    </xdr:to>
    <xdr:cxnSp macro="">
      <xdr:nvCxnSpPr>
        <xdr:cNvPr id="75" name="直線コネクタ 74"/>
        <xdr:cNvCxnSpPr/>
      </xdr:nvCxnSpPr>
      <xdr:spPr>
        <a:xfrm flipV="1">
          <a:off x="1320800" y="627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暖冬</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による小中学校管理費燃料費の減少や電算機器管理費の減少など</a:t>
          </a:r>
          <a:r>
            <a:rPr kumimoji="1" lang="ja-JP" altLang="ja-JP" sz="1100">
              <a:solidFill>
                <a:schemeClr val="dk1"/>
              </a:solidFill>
              <a:effectLst/>
              <a:latin typeface="+mn-lt"/>
              <a:ea typeface="+mn-ea"/>
              <a:cs typeface="+mn-cs"/>
            </a:rPr>
            <a:t>から、物件費に係る経常収支比率は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ポイント減少している。近年ほぼ横ばいで推移しており類似団体平均よりも低い水準となっている。引き続き、各施設の管理経費や一般行政経費において、ムダの排除</a:t>
          </a:r>
          <a:r>
            <a:rPr kumimoji="1" lang="ja-JP" altLang="en-US" sz="1100">
              <a:solidFill>
                <a:schemeClr val="dk1"/>
              </a:solidFill>
              <a:effectLst/>
              <a:latin typeface="+mn-lt"/>
              <a:ea typeface="+mn-ea"/>
              <a:cs typeface="+mn-cs"/>
            </a:rPr>
            <a:t>・節減</a:t>
          </a:r>
          <a:r>
            <a:rPr kumimoji="1" lang="ja-JP" altLang="ja-JP" sz="1100">
              <a:solidFill>
                <a:schemeClr val="dk1"/>
              </a:solidFill>
              <a:effectLst/>
              <a:latin typeface="+mn-lt"/>
              <a:ea typeface="+mn-ea"/>
              <a:cs typeface="+mn-cs"/>
            </a:rPr>
            <a:t>等により、経費削減を図る。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xdr:rowOff>
    </xdr:from>
    <xdr:to>
      <xdr:col>24</xdr:col>
      <xdr:colOff>31750</xdr:colOff>
      <xdr:row>15</xdr:row>
      <xdr:rowOff>37846</xdr:rowOff>
    </xdr:to>
    <xdr:cxnSp macro="">
      <xdr:nvCxnSpPr>
        <xdr:cNvPr id="125" name="直線コネクタ 124"/>
        <xdr:cNvCxnSpPr/>
      </xdr:nvCxnSpPr>
      <xdr:spPr>
        <a:xfrm flipV="1">
          <a:off x="15671800" y="25821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74422</xdr:rowOff>
    </xdr:to>
    <xdr:cxnSp macro="">
      <xdr:nvCxnSpPr>
        <xdr:cNvPr id="128" name="直線コネクタ 127"/>
        <xdr:cNvCxnSpPr/>
      </xdr:nvCxnSpPr>
      <xdr:spPr>
        <a:xfrm flipV="1">
          <a:off x="14782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74422</xdr:rowOff>
    </xdr:to>
    <xdr:cxnSp macro="">
      <xdr:nvCxnSpPr>
        <xdr:cNvPr id="131" name="直線コネクタ 130"/>
        <xdr:cNvCxnSpPr/>
      </xdr:nvCxnSpPr>
      <xdr:spPr>
        <a:xfrm>
          <a:off x="13893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65278</xdr:rowOff>
    </xdr:to>
    <xdr:cxnSp macro="">
      <xdr:nvCxnSpPr>
        <xdr:cNvPr id="134" name="直線コネクタ 133"/>
        <xdr:cNvCxnSpPr/>
      </xdr:nvCxnSpPr>
      <xdr:spPr>
        <a:xfrm flipV="1">
          <a:off x="13004800" y="2627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131064</xdr:rowOff>
    </xdr:from>
    <xdr:to>
      <xdr:col>24</xdr:col>
      <xdr:colOff>82550</xdr:colOff>
      <xdr:row>15</xdr:row>
      <xdr:rowOff>61214</xdr:rowOff>
    </xdr:to>
    <xdr:sp macro="" textlink="">
      <xdr:nvSpPr>
        <xdr:cNvPr id="144" name="円/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23622</xdr:rowOff>
    </xdr:from>
    <xdr:to>
      <xdr:col>21</xdr:col>
      <xdr:colOff>412750</xdr:colOff>
      <xdr:row>15</xdr:row>
      <xdr:rowOff>125222</xdr:rowOff>
    </xdr:to>
    <xdr:sp macro="" textlink="">
      <xdr:nvSpPr>
        <xdr:cNvPr id="148" name="円/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0" name="円/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91711</xdr:rowOff>
    </xdr:from>
    <xdr:ext cx="762000" cy="259045"/>
    <xdr:sp macro="" textlink="">
      <xdr:nvSpPr>
        <xdr:cNvPr id="151" name="テキスト ボックス 150"/>
        <xdr:cNvSpPr txBox="1"/>
      </xdr:nvSpPr>
      <xdr:spPr>
        <a:xfrm>
          <a:off x="13512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2" name="円/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3" name="テキスト ボックス 152"/>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こども医療費助成費の</a:t>
          </a:r>
          <a:r>
            <a:rPr kumimoji="1" lang="ja-JP" altLang="en-US" sz="1100">
              <a:solidFill>
                <a:schemeClr val="dk1"/>
              </a:solidFill>
              <a:effectLst/>
              <a:latin typeface="+mn-lt"/>
              <a:ea typeface="+mn-ea"/>
              <a:cs typeface="+mn-cs"/>
            </a:rPr>
            <a:t>制度拡大による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などにより充当一般財源が増加したことから、</a:t>
          </a:r>
          <a:r>
            <a:rPr kumimoji="1" lang="ja-JP" altLang="ja-JP" sz="1100">
              <a:solidFill>
                <a:schemeClr val="dk1"/>
              </a:solidFill>
              <a:effectLst/>
              <a:latin typeface="+mn-lt"/>
              <a:ea typeface="+mn-ea"/>
              <a:cs typeface="+mn-cs"/>
            </a:rPr>
            <a:t>依然として高い状況となっている。</a:t>
          </a:r>
          <a:endParaRPr lang="ja-JP" altLang="ja-JP" sz="1400">
            <a:effectLst/>
          </a:endParaRPr>
        </a:p>
        <a:p>
          <a:r>
            <a:rPr kumimoji="1" lang="ja-JP" altLang="ja-JP" sz="1100">
              <a:solidFill>
                <a:schemeClr val="dk1"/>
              </a:solidFill>
              <a:effectLst/>
              <a:latin typeface="+mn-lt"/>
              <a:ea typeface="+mn-ea"/>
              <a:cs typeface="+mn-cs"/>
            </a:rPr>
            <a:t>　類似団体との比較では、生活保護費が平均を大きく上回っていることが、比率を引き上げる大きな要因と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120650</xdr:rowOff>
    </xdr:to>
    <xdr:cxnSp macro="">
      <xdr:nvCxnSpPr>
        <xdr:cNvPr id="186" name="直線コネクタ 185"/>
        <xdr:cNvCxnSpPr/>
      </xdr:nvCxnSpPr>
      <xdr:spPr>
        <a:xfrm>
          <a:off x="3987800" y="981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44450</xdr:rowOff>
    </xdr:to>
    <xdr:cxnSp macro="">
      <xdr:nvCxnSpPr>
        <xdr:cNvPr id="189" name="直線コネクタ 188"/>
        <xdr:cNvCxnSpPr/>
      </xdr:nvCxnSpPr>
      <xdr:spPr>
        <a:xfrm>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19050</xdr:rowOff>
    </xdr:to>
    <xdr:cxnSp macro="">
      <xdr:nvCxnSpPr>
        <xdr:cNvPr id="192" name="直線コネクタ 191"/>
        <xdr:cNvCxnSpPr/>
      </xdr:nvCxnSpPr>
      <xdr:spPr>
        <a:xfrm flipV="1">
          <a:off x="2209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57</xdr:row>
      <xdr:rowOff>19050</xdr:rowOff>
    </xdr:to>
    <xdr:cxnSp macro="">
      <xdr:nvCxnSpPr>
        <xdr:cNvPr id="195" name="直線コネクタ 194"/>
        <xdr:cNvCxnSpPr/>
      </xdr:nvCxnSpPr>
      <xdr:spPr>
        <a:xfrm>
          <a:off x="1320800" y="9474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5" name="円/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09" name="円/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0" name="テキスト ボックス 20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1" name="円/楕円 210"/>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12" name="テキスト ボックス 211"/>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類似団体との比較においても平均を上回っており、特別会計への繰出金が大きいことが主な要因となっている。</a:t>
          </a:r>
          <a:endParaRPr lang="ja-JP" altLang="ja-JP" sz="1400">
            <a:effectLst/>
          </a:endParaRPr>
        </a:p>
        <a:p>
          <a:r>
            <a:rPr kumimoji="1" lang="ja-JP" altLang="ja-JP" sz="1100">
              <a:solidFill>
                <a:schemeClr val="dk1"/>
              </a:solidFill>
              <a:effectLst/>
              <a:latin typeface="+mn-lt"/>
              <a:ea typeface="+mn-ea"/>
              <a:cs typeface="+mn-cs"/>
            </a:rPr>
            <a:t>　 特別会計における独立採算の原則に基づき、繰出金の抑制に努める。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155575</xdr:rowOff>
    </xdr:to>
    <xdr:cxnSp macro="">
      <xdr:nvCxnSpPr>
        <xdr:cNvPr id="251" name="直線コネクタ 250"/>
        <xdr:cNvCxnSpPr/>
      </xdr:nvCxnSpPr>
      <xdr:spPr>
        <a:xfrm>
          <a:off x="15671800" y="10261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31750</xdr:rowOff>
    </xdr:to>
    <xdr:cxnSp macro="">
      <xdr:nvCxnSpPr>
        <xdr:cNvPr id="254" name="直線コネクタ 253"/>
        <xdr:cNvCxnSpPr/>
      </xdr:nvCxnSpPr>
      <xdr:spPr>
        <a:xfrm flipV="1">
          <a:off x="14782800" y="1026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3175</xdr:rowOff>
    </xdr:from>
    <xdr:to>
      <xdr:col>21</xdr:col>
      <xdr:colOff>361950</xdr:colOff>
      <xdr:row>60</xdr:row>
      <xdr:rowOff>31750</xdr:rowOff>
    </xdr:to>
    <xdr:cxnSp macro="">
      <xdr:nvCxnSpPr>
        <xdr:cNvPr id="257" name="直線コネクタ 256"/>
        <xdr:cNvCxnSpPr/>
      </xdr:nvCxnSpPr>
      <xdr:spPr>
        <a:xfrm>
          <a:off x="13893800" y="10290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3175</xdr:rowOff>
    </xdr:to>
    <xdr:cxnSp macro="">
      <xdr:nvCxnSpPr>
        <xdr:cNvPr id="260" name="直線コネクタ 259"/>
        <xdr:cNvCxnSpPr/>
      </xdr:nvCxnSpPr>
      <xdr:spPr>
        <a:xfrm>
          <a:off x="13004800" y="10280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104775</xdr:rowOff>
    </xdr:from>
    <xdr:to>
      <xdr:col>24</xdr:col>
      <xdr:colOff>82550</xdr:colOff>
      <xdr:row>60</xdr:row>
      <xdr:rowOff>34925</xdr:rowOff>
    </xdr:to>
    <xdr:sp macro="" textlink="">
      <xdr:nvSpPr>
        <xdr:cNvPr id="270" name="円/楕円 269"/>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76852</xdr:rowOff>
    </xdr:from>
    <xdr:ext cx="762000" cy="259045"/>
    <xdr:sp macro="" textlink="">
      <xdr:nvSpPr>
        <xdr:cNvPr id="271" name="その他該当値テキスト"/>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2" name="円/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3" name="テキスト ボックス 272"/>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152400</xdr:rowOff>
    </xdr:from>
    <xdr:to>
      <xdr:col>21</xdr:col>
      <xdr:colOff>412750</xdr:colOff>
      <xdr:row>60</xdr:row>
      <xdr:rowOff>82550</xdr:rowOff>
    </xdr:to>
    <xdr:sp macro="" textlink="">
      <xdr:nvSpPr>
        <xdr:cNvPr id="274" name="円/楕円 273"/>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67327</xdr:rowOff>
    </xdr:from>
    <xdr:ext cx="762000" cy="259045"/>
    <xdr:sp macro="" textlink="">
      <xdr:nvSpPr>
        <xdr:cNvPr id="275" name="テキスト ボックス 274"/>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123825</xdr:rowOff>
    </xdr:from>
    <xdr:to>
      <xdr:col>20</xdr:col>
      <xdr:colOff>209550</xdr:colOff>
      <xdr:row>60</xdr:row>
      <xdr:rowOff>53975</xdr:rowOff>
    </xdr:to>
    <xdr:sp macro="" textlink="">
      <xdr:nvSpPr>
        <xdr:cNvPr id="276" name="円/楕円 275"/>
        <xdr:cNvSpPr/>
      </xdr:nvSpPr>
      <xdr:spPr>
        <a:xfrm>
          <a:off x="13843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38752</xdr:rowOff>
    </xdr:from>
    <xdr:ext cx="762000" cy="259045"/>
    <xdr:sp macro="" textlink="">
      <xdr:nvSpPr>
        <xdr:cNvPr id="277" name="テキスト ボックス 276"/>
        <xdr:cNvSpPr txBox="1"/>
      </xdr:nvSpPr>
      <xdr:spPr>
        <a:xfrm>
          <a:off x="13512800" y="103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114300</xdr:rowOff>
    </xdr:from>
    <xdr:to>
      <xdr:col>19</xdr:col>
      <xdr:colOff>6350</xdr:colOff>
      <xdr:row>60</xdr:row>
      <xdr:rowOff>44450</xdr:rowOff>
    </xdr:to>
    <xdr:sp macro="" textlink="">
      <xdr:nvSpPr>
        <xdr:cNvPr id="278" name="円/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延長保育促進助成などの特別保育助成費</a:t>
          </a:r>
          <a:r>
            <a:rPr kumimoji="1" lang="ja-JP" altLang="ja-JP" sz="1100">
              <a:solidFill>
                <a:schemeClr val="dk1"/>
              </a:solidFill>
              <a:effectLst/>
              <a:latin typeface="+mn-lt"/>
              <a:ea typeface="+mn-ea"/>
              <a:cs typeface="+mn-cs"/>
            </a:rPr>
            <a:t>が減少したこと等から、前年度より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類似団体と比較すると、当市は一部事務組合に対する負担金が小さいことなどから平均を下回っている。</a:t>
          </a:r>
          <a:endParaRPr lang="ja-JP" altLang="ja-JP" sz="1400">
            <a:effectLst/>
          </a:endParaRPr>
        </a:p>
        <a:p>
          <a:r>
            <a:rPr kumimoji="1" lang="ja-JP" altLang="ja-JP" sz="1100">
              <a:solidFill>
                <a:schemeClr val="dk1"/>
              </a:solidFill>
              <a:effectLst/>
              <a:latin typeface="+mn-lt"/>
              <a:ea typeface="+mn-ea"/>
              <a:cs typeface="+mn-cs"/>
            </a:rPr>
            <a:t>　 引き続き、費用対効果や経費負担のあり方を精査し、補助金、負担金の縮小、廃止等の見直しを行っていく。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6985</xdr:rowOff>
    </xdr:to>
    <xdr:cxnSp macro="">
      <xdr:nvCxnSpPr>
        <xdr:cNvPr id="307" name="直線コネクタ 306"/>
        <xdr:cNvCxnSpPr/>
      </xdr:nvCxnSpPr>
      <xdr:spPr>
        <a:xfrm flipV="1">
          <a:off x="15671800" y="61620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6985</xdr:rowOff>
    </xdr:from>
    <xdr:to>
      <xdr:col>22</xdr:col>
      <xdr:colOff>565150</xdr:colOff>
      <xdr:row>36</xdr:row>
      <xdr:rowOff>24130</xdr:rowOff>
    </xdr:to>
    <xdr:cxnSp macro="">
      <xdr:nvCxnSpPr>
        <xdr:cNvPr id="310" name="直線コネクタ 309"/>
        <xdr:cNvCxnSpPr/>
      </xdr:nvCxnSpPr>
      <xdr:spPr>
        <a:xfrm flipV="1">
          <a:off x="14782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12" name="テキスト ボックス 311"/>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24130</xdr:rowOff>
    </xdr:from>
    <xdr:to>
      <xdr:col>21</xdr:col>
      <xdr:colOff>361950</xdr:colOff>
      <xdr:row>36</xdr:row>
      <xdr:rowOff>41275</xdr:rowOff>
    </xdr:to>
    <xdr:cxnSp macro="">
      <xdr:nvCxnSpPr>
        <xdr:cNvPr id="313" name="直線コネクタ 312"/>
        <xdr:cNvCxnSpPr/>
      </xdr:nvCxnSpPr>
      <xdr:spPr>
        <a:xfrm flipV="1">
          <a:off x="13893800" y="6196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41275</xdr:rowOff>
    </xdr:from>
    <xdr:to>
      <xdr:col>20</xdr:col>
      <xdr:colOff>158750</xdr:colOff>
      <xdr:row>36</xdr:row>
      <xdr:rowOff>69850</xdr:rowOff>
    </xdr:to>
    <xdr:cxnSp macro="">
      <xdr:nvCxnSpPr>
        <xdr:cNvPr id="316" name="直線コネクタ 315"/>
        <xdr:cNvCxnSpPr/>
      </xdr:nvCxnSpPr>
      <xdr:spPr>
        <a:xfrm flipV="1">
          <a:off x="13004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6" name="円/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127635</xdr:rowOff>
    </xdr:from>
    <xdr:to>
      <xdr:col>22</xdr:col>
      <xdr:colOff>615950</xdr:colOff>
      <xdr:row>36</xdr:row>
      <xdr:rowOff>57785</xdr:rowOff>
    </xdr:to>
    <xdr:sp macro="" textlink="">
      <xdr:nvSpPr>
        <xdr:cNvPr id="328" name="円/楕円 327"/>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67962</xdr:rowOff>
    </xdr:from>
    <xdr:ext cx="736600" cy="259045"/>
    <xdr:sp macro="" textlink="">
      <xdr:nvSpPr>
        <xdr:cNvPr id="329" name="テキスト ボックス 328"/>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144780</xdr:rowOff>
    </xdr:from>
    <xdr:to>
      <xdr:col>21</xdr:col>
      <xdr:colOff>412750</xdr:colOff>
      <xdr:row>36</xdr:row>
      <xdr:rowOff>74930</xdr:rowOff>
    </xdr:to>
    <xdr:sp macro="" textlink="">
      <xdr:nvSpPr>
        <xdr:cNvPr id="330" name="円/楕円 329"/>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85107</xdr:rowOff>
    </xdr:from>
    <xdr:ext cx="762000" cy="259045"/>
    <xdr:sp macro="" textlink="">
      <xdr:nvSpPr>
        <xdr:cNvPr id="331" name="テキスト ボックス 330"/>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161925</xdr:rowOff>
    </xdr:from>
    <xdr:to>
      <xdr:col>20</xdr:col>
      <xdr:colOff>209550</xdr:colOff>
      <xdr:row>36</xdr:row>
      <xdr:rowOff>92075</xdr:rowOff>
    </xdr:to>
    <xdr:sp macro="" textlink="">
      <xdr:nvSpPr>
        <xdr:cNvPr id="332" name="円/楕円 331"/>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102252</xdr:rowOff>
    </xdr:from>
    <xdr:ext cx="762000" cy="259045"/>
    <xdr:sp macro="" textlink="">
      <xdr:nvSpPr>
        <xdr:cNvPr id="333" name="テキスト ボックス 332"/>
        <xdr:cNvSpPr txBox="1"/>
      </xdr:nvSpPr>
      <xdr:spPr>
        <a:xfrm>
          <a:off x="13512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34" name="円/楕円 333"/>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35" name="テキスト ボックス 334"/>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一般単独事業債や減税補てん債の償還元金が減少したことなどから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類似団体と比較しても高い水準となっており、今後も臨時財政対策債の元金償還は増加する見込みであるが、</a:t>
          </a:r>
          <a:r>
            <a:rPr kumimoji="1" lang="ja-JP" altLang="en-US" sz="1100">
              <a:solidFill>
                <a:schemeClr val="dk1"/>
              </a:solidFill>
              <a:effectLst/>
              <a:latin typeface="+mn-lt"/>
              <a:ea typeface="+mn-ea"/>
              <a:cs typeface="+mn-cs"/>
            </a:rPr>
            <a:t>中期財政計画に基づいた減債基金の活用や</a:t>
          </a:r>
          <a:r>
            <a:rPr kumimoji="1" lang="ja-JP" altLang="ja-JP" sz="1100">
              <a:solidFill>
                <a:schemeClr val="dk1"/>
              </a:solidFill>
              <a:effectLst/>
              <a:latin typeface="+mn-lt"/>
              <a:ea typeface="+mn-ea"/>
              <a:cs typeface="+mn-cs"/>
            </a:rPr>
            <a:t>起債事業を厳選することで、公債費の抑制に努める。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145287</xdr:rowOff>
    </xdr:to>
    <xdr:cxnSp macro="">
      <xdr:nvCxnSpPr>
        <xdr:cNvPr id="365" name="直線コネクタ 364"/>
        <xdr:cNvCxnSpPr/>
      </xdr:nvCxnSpPr>
      <xdr:spPr>
        <a:xfrm flipV="1">
          <a:off x="3987800" y="134635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145287</xdr:rowOff>
    </xdr:to>
    <xdr:cxnSp macro="">
      <xdr:nvCxnSpPr>
        <xdr:cNvPr id="368" name="直線コネクタ 367"/>
        <xdr:cNvCxnSpPr/>
      </xdr:nvCxnSpPr>
      <xdr:spPr>
        <a:xfrm>
          <a:off x="3098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140715</xdr:rowOff>
    </xdr:to>
    <xdr:cxnSp macro="">
      <xdr:nvCxnSpPr>
        <xdr:cNvPr id="371" name="直線コネクタ 370"/>
        <xdr:cNvCxnSpPr/>
      </xdr:nvCxnSpPr>
      <xdr:spPr>
        <a:xfrm>
          <a:off x="2209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117856</xdr:rowOff>
    </xdr:to>
    <xdr:cxnSp macro="">
      <xdr:nvCxnSpPr>
        <xdr:cNvPr id="374" name="直線コネクタ 373"/>
        <xdr:cNvCxnSpPr/>
      </xdr:nvCxnSpPr>
      <xdr:spPr>
        <a:xfrm>
          <a:off x="1320800" y="13472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4" name="円/楕円 383"/>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5"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6" name="円/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8" name="円/楕円 387"/>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9" name="テキスト ボックス 388"/>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0" name="円/楕円 389"/>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1" name="テキスト ボックス 390"/>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2" name="円/楕円 391"/>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3" name="テキスト ボックス 392"/>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a:t>
          </a:r>
          <a:r>
            <a:rPr kumimoji="1" lang="ja-JP" altLang="en-US" sz="1100">
              <a:solidFill>
                <a:schemeClr val="dk1"/>
              </a:solidFill>
              <a:effectLst/>
              <a:latin typeface="+mn-lt"/>
              <a:ea typeface="+mn-ea"/>
              <a:cs typeface="+mn-cs"/>
            </a:rPr>
            <a:t>人件費の増加、こども医療費助成費の制度拡大による増加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保育料保育負担金の減による充当一般財源の増加など</a:t>
          </a:r>
          <a:r>
            <a:rPr kumimoji="1" lang="ja-JP" altLang="ja-JP"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類似団体平均から</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引き続き人事配置の適正化、行政事務の民間委託の活用等により、経常経費の抑制を図る。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94996</xdr:rowOff>
    </xdr:to>
    <xdr:cxnSp macro="">
      <xdr:nvCxnSpPr>
        <xdr:cNvPr id="424" name="直線コネクタ 423"/>
        <xdr:cNvCxnSpPr/>
      </xdr:nvCxnSpPr>
      <xdr:spPr>
        <a:xfrm>
          <a:off x="15671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90424</xdr:rowOff>
    </xdr:to>
    <xdr:cxnSp macro="">
      <xdr:nvCxnSpPr>
        <xdr:cNvPr id="427" name="直線コネクタ 426"/>
        <xdr:cNvCxnSpPr/>
      </xdr:nvCxnSpPr>
      <xdr:spPr>
        <a:xfrm flipV="1">
          <a:off x="14782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85852</xdr:rowOff>
    </xdr:from>
    <xdr:to>
      <xdr:col>21</xdr:col>
      <xdr:colOff>361950</xdr:colOff>
      <xdr:row>76</xdr:row>
      <xdr:rowOff>90424</xdr:rowOff>
    </xdr:to>
    <xdr:cxnSp macro="">
      <xdr:nvCxnSpPr>
        <xdr:cNvPr id="430" name="直線コネクタ 429"/>
        <xdr:cNvCxnSpPr/>
      </xdr:nvCxnSpPr>
      <xdr:spPr>
        <a:xfrm>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127000</xdr:rowOff>
    </xdr:to>
    <xdr:cxnSp macro="">
      <xdr:nvCxnSpPr>
        <xdr:cNvPr id="433" name="直線コネクタ 432"/>
        <xdr:cNvCxnSpPr/>
      </xdr:nvCxnSpPr>
      <xdr:spPr>
        <a:xfrm flipV="1">
          <a:off x="13004800" y="13116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3" name="円/楕円 442"/>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44"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45" name="円/楕円 444"/>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46" name="テキスト ボックス 445"/>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47" name="円/楕円 446"/>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48" name="テキスト ボックス 447"/>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49" name="円/楕円 448"/>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146829</xdr:rowOff>
    </xdr:from>
    <xdr:ext cx="762000" cy="259045"/>
    <xdr:sp macro="" textlink="">
      <xdr:nvSpPr>
        <xdr:cNvPr id="450" name="テキスト ボックス 449"/>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1" name="円/楕円 45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52" name="テキスト ボックス 45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石川県加賀市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100330</xdr:rowOff>
    </xdr:from>
    <xdr:to>
      <xdr:col>4</xdr:col>
      <xdr:colOff>1117600</xdr:colOff>
      <xdr:row>16</xdr:row>
      <xdr:rowOff>155937</xdr:rowOff>
    </xdr:to>
    <xdr:cxnSp macro="">
      <xdr:nvCxnSpPr>
        <xdr:cNvPr id="50" name="直線コネクタ 49"/>
        <xdr:cNvCxnSpPr/>
      </xdr:nvCxnSpPr>
      <xdr:spPr bwMode="auto">
        <a:xfrm flipV="1">
          <a:off x="5003800" y="2891155"/>
          <a:ext cx="6477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85107</xdr:rowOff>
    </xdr:from>
    <xdr:ext cx="762000" cy="259045"/>
    <xdr:sp macro="" textlink="">
      <xdr:nvSpPr>
        <xdr:cNvPr id="51" name="人口1人当たり決算額の推移平均値テキスト130"/>
        <xdr:cNvSpPr txBox="1"/>
      </xdr:nvSpPr>
      <xdr:spPr>
        <a:xfrm>
          <a:off x="5740400" y="2875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155937</xdr:rowOff>
    </xdr:from>
    <xdr:to>
      <xdr:col>4</xdr:col>
      <xdr:colOff>469900</xdr:colOff>
      <xdr:row>17</xdr:row>
      <xdr:rowOff>27178</xdr:rowOff>
    </xdr:to>
    <xdr:cxnSp macro="">
      <xdr:nvCxnSpPr>
        <xdr:cNvPr id="53" name="直線コネクタ 52"/>
        <xdr:cNvCxnSpPr/>
      </xdr:nvCxnSpPr>
      <xdr:spPr bwMode="auto">
        <a:xfrm flipV="1">
          <a:off x="43053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10643</xdr:rowOff>
    </xdr:from>
    <xdr:to>
      <xdr:col>3</xdr:col>
      <xdr:colOff>904875</xdr:colOff>
      <xdr:row>17</xdr:row>
      <xdr:rowOff>27178</xdr:rowOff>
    </xdr:to>
    <xdr:cxnSp macro="">
      <xdr:nvCxnSpPr>
        <xdr:cNvPr id="56" name="直線コネクタ 55"/>
        <xdr:cNvCxnSpPr/>
      </xdr:nvCxnSpPr>
      <xdr:spPr bwMode="auto">
        <a:xfrm>
          <a:off x="3606800" y="2972918"/>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152927</xdr:rowOff>
    </xdr:from>
    <xdr:to>
      <xdr:col>3</xdr:col>
      <xdr:colOff>206375</xdr:colOff>
      <xdr:row>17</xdr:row>
      <xdr:rowOff>10643</xdr:rowOff>
    </xdr:to>
    <xdr:cxnSp macro="">
      <xdr:nvCxnSpPr>
        <xdr:cNvPr id="59" name="直線コネクタ 58"/>
        <xdr:cNvCxnSpPr/>
      </xdr:nvCxnSpPr>
      <xdr:spPr bwMode="auto">
        <a:xfrm>
          <a:off x="2908300" y="2943752"/>
          <a:ext cx="698500" cy="29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49530</xdr:rowOff>
    </xdr:from>
    <xdr:to>
      <xdr:col>5</xdr:col>
      <xdr:colOff>34925</xdr:colOff>
      <xdr:row>16</xdr:row>
      <xdr:rowOff>151130</xdr:rowOff>
    </xdr:to>
    <xdr:sp macro="" textlink="">
      <xdr:nvSpPr>
        <xdr:cNvPr id="69" name="円/楕円 68"/>
        <xdr:cNvSpPr/>
      </xdr:nvSpPr>
      <xdr:spPr bwMode="auto">
        <a:xfrm>
          <a:off x="56007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66057</xdr:rowOff>
    </xdr:from>
    <xdr:ext cx="762000" cy="259045"/>
    <xdr:sp macro="" textlink="">
      <xdr:nvSpPr>
        <xdr:cNvPr id="70" name="人口1人当たり決算額の推移該当値テキスト130"/>
        <xdr:cNvSpPr txBox="1"/>
      </xdr:nvSpPr>
      <xdr:spPr>
        <a:xfrm>
          <a:off x="5740400" y="268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105137</xdr:rowOff>
    </xdr:from>
    <xdr:to>
      <xdr:col>4</xdr:col>
      <xdr:colOff>520700</xdr:colOff>
      <xdr:row>17</xdr:row>
      <xdr:rowOff>35287</xdr:rowOff>
    </xdr:to>
    <xdr:sp macro="" textlink="">
      <xdr:nvSpPr>
        <xdr:cNvPr id="71" name="円/楕円 70"/>
        <xdr:cNvSpPr/>
      </xdr:nvSpPr>
      <xdr:spPr bwMode="auto">
        <a:xfrm>
          <a:off x="49530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45464</xdr:rowOff>
    </xdr:from>
    <xdr:ext cx="736600" cy="259045"/>
    <xdr:sp macro="" textlink="">
      <xdr:nvSpPr>
        <xdr:cNvPr id="72" name="テキスト ボックス 71"/>
        <xdr:cNvSpPr txBox="1"/>
      </xdr:nvSpPr>
      <xdr:spPr>
        <a:xfrm>
          <a:off x="4622800" y="266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71,981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147828</xdr:rowOff>
    </xdr:from>
    <xdr:to>
      <xdr:col>3</xdr:col>
      <xdr:colOff>955675</xdr:colOff>
      <xdr:row>17</xdr:row>
      <xdr:rowOff>77978</xdr:rowOff>
    </xdr:to>
    <xdr:sp macro="" textlink="">
      <xdr:nvSpPr>
        <xdr:cNvPr id="73" name="円/楕円 72"/>
        <xdr:cNvSpPr/>
      </xdr:nvSpPr>
      <xdr:spPr bwMode="auto">
        <a:xfrm>
          <a:off x="42545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62755</xdr:rowOff>
    </xdr:from>
    <xdr:ext cx="762000" cy="259045"/>
    <xdr:sp macro="" textlink="">
      <xdr:nvSpPr>
        <xdr:cNvPr id="74" name="テキスト ボックス 73"/>
        <xdr:cNvSpPr txBox="1"/>
      </xdr:nvSpPr>
      <xdr:spPr>
        <a:xfrm>
          <a:off x="39243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131293</xdr:rowOff>
    </xdr:from>
    <xdr:to>
      <xdr:col>3</xdr:col>
      <xdr:colOff>257175</xdr:colOff>
      <xdr:row>17</xdr:row>
      <xdr:rowOff>61443</xdr:rowOff>
    </xdr:to>
    <xdr:sp macro="" textlink="">
      <xdr:nvSpPr>
        <xdr:cNvPr id="75" name="円/楕円 74"/>
        <xdr:cNvSpPr/>
      </xdr:nvSpPr>
      <xdr:spPr bwMode="auto">
        <a:xfrm>
          <a:off x="3556000" y="2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46220</xdr:rowOff>
    </xdr:from>
    <xdr:ext cx="762000" cy="259045"/>
    <xdr:sp macro="" textlink="">
      <xdr:nvSpPr>
        <xdr:cNvPr id="76" name="テキスト ボックス 75"/>
        <xdr:cNvSpPr txBox="1"/>
      </xdr:nvSpPr>
      <xdr:spPr>
        <a:xfrm>
          <a:off x="3225800" y="30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102127</xdr:rowOff>
    </xdr:from>
    <xdr:to>
      <xdr:col>2</xdr:col>
      <xdr:colOff>692150</xdr:colOff>
      <xdr:row>17</xdr:row>
      <xdr:rowOff>32277</xdr:rowOff>
    </xdr:to>
    <xdr:sp macro="" textlink="">
      <xdr:nvSpPr>
        <xdr:cNvPr id="77" name="円/楕円 76"/>
        <xdr:cNvSpPr/>
      </xdr:nvSpPr>
      <xdr:spPr bwMode="auto">
        <a:xfrm>
          <a:off x="2857500" y="289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17054</xdr:rowOff>
    </xdr:from>
    <xdr:ext cx="762000" cy="259045"/>
    <xdr:sp macro="" textlink="">
      <xdr:nvSpPr>
        <xdr:cNvPr id="78" name="テキスト ボックス 77"/>
        <xdr:cNvSpPr txBox="1"/>
      </xdr:nvSpPr>
      <xdr:spPr>
        <a:xfrm>
          <a:off x="2527300" y="29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43659</xdr:rowOff>
    </xdr:from>
    <xdr:to>
      <xdr:col>4</xdr:col>
      <xdr:colOff>1117600</xdr:colOff>
      <xdr:row>35</xdr:row>
      <xdr:rowOff>121252</xdr:rowOff>
    </xdr:to>
    <xdr:cxnSp macro="">
      <xdr:nvCxnSpPr>
        <xdr:cNvPr id="113" name="直線コネクタ 112"/>
        <xdr:cNvCxnSpPr/>
      </xdr:nvCxnSpPr>
      <xdr:spPr bwMode="auto">
        <a:xfrm>
          <a:off x="5003800" y="6654009"/>
          <a:ext cx="6477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293943</xdr:rowOff>
    </xdr:from>
    <xdr:to>
      <xdr:col>4</xdr:col>
      <xdr:colOff>469900</xdr:colOff>
      <xdr:row>35</xdr:row>
      <xdr:rowOff>43659</xdr:rowOff>
    </xdr:to>
    <xdr:cxnSp macro="">
      <xdr:nvCxnSpPr>
        <xdr:cNvPr id="116" name="直線コネクタ 115"/>
        <xdr:cNvCxnSpPr/>
      </xdr:nvCxnSpPr>
      <xdr:spPr bwMode="auto">
        <a:xfrm>
          <a:off x="43053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293943</xdr:rowOff>
    </xdr:from>
    <xdr:to>
      <xdr:col>3</xdr:col>
      <xdr:colOff>904875</xdr:colOff>
      <xdr:row>34</xdr:row>
      <xdr:rowOff>342831</xdr:rowOff>
    </xdr:to>
    <xdr:cxnSp macro="">
      <xdr:nvCxnSpPr>
        <xdr:cNvPr id="119" name="直線コネクタ 118"/>
        <xdr:cNvCxnSpPr/>
      </xdr:nvCxnSpPr>
      <xdr:spPr bwMode="auto">
        <a:xfrm flipV="1">
          <a:off x="3606800" y="6561393"/>
          <a:ext cx="6985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321277</xdr:rowOff>
    </xdr:from>
    <xdr:to>
      <xdr:col>3</xdr:col>
      <xdr:colOff>206375</xdr:colOff>
      <xdr:row>34</xdr:row>
      <xdr:rowOff>342831</xdr:rowOff>
    </xdr:to>
    <xdr:cxnSp macro="">
      <xdr:nvCxnSpPr>
        <xdr:cNvPr id="122" name="直線コネクタ 121"/>
        <xdr:cNvCxnSpPr/>
      </xdr:nvCxnSpPr>
      <xdr:spPr bwMode="auto">
        <a:xfrm>
          <a:off x="2908300" y="6588727"/>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70452</xdr:rowOff>
    </xdr:from>
    <xdr:to>
      <xdr:col>5</xdr:col>
      <xdr:colOff>34925</xdr:colOff>
      <xdr:row>35</xdr:row>
      <xdr:rowOff>172052</xdr:rowOff>
    </xdr:to>
    <xdr:sp macro="" textlink="">
      <xdr:nvSpPr>
        <xdr:cNvPr id="132" name="円/楕円 131"/>
        <xdr:cNvSpPr/>
      </xdr:nvSpPr>
      <xdr:spPr bwMode="auto">
        <a:xfrm>
          <a:off x="56007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258429</xdr:rowOff>
    </xdr:from>
    <xdr:ext cx="762000" cy="259045"/>
    <xdr:sp macro="" textlink="">
      <xdr:nvSpPr>
        <xdr:cNvPr id="133" name="人口1人当たり決算額の推移該当値テキスト445"/>
        <xdr:cNvSpPr txBox="1"/>
      </xdr:nvSpPr>
      <xdr:spPr>
        <a:xfrm>
          <a:off x="5740400" y="6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335759</xdr:rowOff>
    </xdr:from>
    <xdr:to>
      <xdr:col>4</xdr:col>
      <xdr:colOff>520700</xdr:colOff>
      <xdr:row>35</xdr:row>
      <xdr:rowOff>94459</xdr:rowOff>
    </xdr:to>
    <xdr:sp macro="" textlink="">
      <xdr:nvSpPr>
        <xdr:cNvPr id="134" name="円/楕円 133"/>
        <xdr:cNvSpPr/>
      </xdr:nvSpPr>
      <xdr:spPr bwMode="auto">
        <a:xfrm>
          <a:off x="49530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104636</xdr:rowOff>
    </xdr:from>
    <xdr:ext cx="736600" cy="259045"/>
    <xdr:sp macro="" textlink="">
      <xdr:nvSpPr>
        <xdr:cNvPr id="135" name="テキスト ボックス 134"/>
        <xdr:cNvSpPr txBox="1"/>
      </xdr:nvSpPr>
      <xdr:spPr>
        <a:xfrm>
          <a:off x="4622800" y="63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243143</xdr:rowOff>
    </xdr:from>
    <xdr:to>
      <xdr:col>3</xdr:col>
      <xdr:colOff>955675</xdr:colOff>
      <xdr:row>35</xdr:row>
      <xdr:rowOff>1843</xdr:rowOff>
    </xdr:to>
    <xdr:sp macro="" textlink="">
      <xdr:nvSpPr>
        <xdr:cNvPr id="136" name="円/楕円 135"/>
        <xdr:cNvSpPr/>
      </xdr:nvSpPr>
      <xdr:spPr bwMode="auto">
        <a:xfrm>
          <a:off x="42545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12020</xdr:rowOff>
    </xdr:from>
    <xdr:ext cx="762000" cy="259045"/>
    <xdr:sp macro="" textlink="">
      <xdr:nvSpPr>
        <xdr:cNvPr id="137" name="テキスト ボックス 136"/>
        <xdr:cNvSpPr txBox="1"/>
      </xdr:nvSpPr>
      <xdr:spPr>
        <a:xfrm>
          <a:off x="39243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292031</xdr:rowOff>
    </xdr:from>
    <xdr:to>
      <xdr:col>3</xdr:col>
      <xdr:colOff>257175</xdr:colOff>
      <xdr:row>35</xdr:row>
      <xdr:rowOff>50731</xdr:rowOff>
    </xdr:to>
    <xdr:sp macro="" textlink="">
      <xdr:nvSpPr>
        <xdr:cNvPr id="138" name="円/楕円 137"/>
        <xdr:cNvSpPr/>
      </xdr:nvSpPr>
      <xdr:spPr bwMode="auto">
        <a:xfrm>
          <a:off x="3556000" y="655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60908</xdr:rowOff>
    </xdr:from>
    <xdr:ext cx="762000" cy="259045"/>
    <xdr:sp macro="" textlink="">
      <xdr:nvSpPr>
        <xdr:cNvPr id="139" name="テキスト ボックス 138"/>
        <xdr:cNvSpPr txBox="1"/>
      </xdr:nvSpPr>
      <xdr:spPr>
        <a:xfrm>
          <a:off x="3225800" y="632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270477</xdr:rowOff>
    </xdr:from>
    <xdr:to>
      <xdr:col>2</xdr:col>
      <xdr:colOff>692150</xdr:colOff>
      <xdr:row>35</xdr:row>
      <xdr:rowOff>29177</xdr:rowOff>
    </xdr:to>
    <xdr:sp macro="" textlink="">
      <xdr:nvSpPr>
        <xdr:cNvPr id="140" name="円/楕円 139"/>
        <xdr:cNvSpPr/>
      </xdr:nvSpPr>
      <xdr:spPr bwMode="auto">
        <a:xfrm>
          <a:off x="2857500" y="65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13954</xdr:rowOff>
    </xdr:from>
    <xdr:ext cx="762000" cy="259045"/>
    <xdr:sp macro="" textlink="">
      <xdr:nvSpPr>
        <xdr:cNvPr id="141" name="テキスト ボックス 140"/>
        <xdr:cNvSpPr txBox="1"/>
      </xdr:nvSpPr>
      <xdr:spPr>
        <a:xfrm>
          <a:off x="2527300" y="66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153919</xdr:rowOff>
    </xdr:from>
    <xdr:to>
      <xdr:col>6</xdr:col>
      <xdr:colOff>511175</xdr:colOff>
      <xdr:row>35</xdr:row>
      <xdr:rowOff>51941</xdr:rowOff>
    </xdr:to>
    <xdr:cxnSp macro="">
      <xdr:nvCxnSpPr>
        <xdr:cNvPr id="59" name="直線コネクタ 58"/>
        <xdr:cNvCxnSpPr/>
      </xdr:nvCxnSpPr>
      <xdr:spPr>
        <a:xfrm flipV="1">
          <a:off x="3797300" y="5983219"/>
          <a:ext cx="8382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51941</xdr:rowOff>
    </xdr:from>
    <xdr:to>
      <xdr:col>5</xdr:col>
      <xdr:colOff>358775</xdr:colOff>
      <xdr:row>35</xdr:row>
      <xdr:rowOff>67280</xdr:rowOff>
    </xdr:to>
    <xdr:cxnSp macro="">
      <xdr:nvCxnSpPr>
        <xdr:cNvPr id="62" name="直線コネクタ 61"/>
        <xdr:cNvCxnSpPr/>
      </xdr:nvCxnSpPr>
      <xdr:spPr>
        <a:xfrm flipV="1">
          <a:off x="2908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67280</xdr:rowOff>
    </xdr:from>
    <xdr:to>
      <xdr:col>4</xdr:col>
      <xdr:colOff>155575</xdr:colOff>
      <xdr:row>35</xdr:row>
      <xdr:rowOff>115491</xdr:rowOff>
    </xdr:to>
    <xdr:cxnSp macro="">
      <xdr:nvCxnSpPr>
        <xdr:cNvPr id="65" name="直線コネクタ 64"/>
        <xdr:cNvCxnSpPr/>
      </xdr:nvCxnSpPr>
      <xdr:spPr>
        <a:xfrm flipV="1">
          <a:off x="2019300" y="6068030"/>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107033</xdr:rowOff>
    </xdr:from>
    <xdr:to>
      <xdr:col>2</xdr:col>
      <xdr:colOff>638175</xdr:colOff>
      <xdr:row>35</xdr:row>
      <xdr:rowOff>115491</xdr:rowOff>
    </xdr:to>
    <xdr:cxnSp macro="">
      <xdr:nvCxnSpPr>
        <xdr:cNvPr id="68" name="直線コネクタ 67"/>
        <xdr:cNvCxnSpPr/>
      </xdr:nvCxnSpPr>
      <xdr:spPr>
        <a:xfrm>
          <a:off x="1130300" y="5936333"/>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103119</xdr:rowOff>
    </xdr:from>
    <xdr:to>
      <xdr:col>6</xdr:col>
      <xdr:colOff>561975</xdr:colOff>
      <xdr:row>35</xdr:row>
      <xdr:rowOff>33269</xdr:rowOff>
    </xdr:to>
    <xdr:sp macro="" textlink="">
      <xdr:nvSpPr>
        <xdr:cNvPr id="78" name="円/楕円 77"/>
        <xdr:cNvSpPr/>
      </xdr:nvSpPr>
      <xdr:spPr>
        <a:xfrm>
          <a:off x="45847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125996</xdr:rowOff>
    </xdr:from>
    <xdr:ext cx="534377" cy="259045"/>
    <xdr:sp macro="" textlink="">
      <xdr:nvSpPr>
        <xdr:cNvPr id="79" name="人件費該当値テキスト"/>
        <xdr:cNvSpPr txBox="1"/>
      </xdr:nvSpPr>
      <xdr:spPr>
        <a:xfrm>
          <a:off x="4686300" y="57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1141</xdr:rowOff>
    </xdr:from>
    <xdr:to>
      <xdr:col>5</xdr:col>
      <xdr:colOff>409575</xdr:colOff>
      <xdr:row>35</xdr:row>
      <xdr:rowOff>102741</xdr:rowOff>
    </xdr:to>
    <xdr:sp macro="" textlink="">
      <xdr:nvSpPr>
        <xdr:cNvPr id="80" name="円/楕円 79"/>
        <xdr:cNvSpPr/>
      </xdr:nvSpPr>
      <xdr:spPr>
        <a:xfrm>
          <a:off x="3746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119268</xdr:rowOff>
    </xdr:from>
    <xdr:ext cx="534377" cy="259045"/>
    <xdr:sp macro="" textlink="">
      <xdr:nvSpPr>
        <xdr:cNvPr id="81" name="テキスト ボックス 80"/>
        <xdr:cNvSpPr txBox="1"/>
      </xdr:nvSpPr>
      <xdr:spPr>
        <a:xfrm>
          <a:off x="3530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16480</xdr:rowOff>
    </xdr:from>
    <xdr:to>
      <xdr:col>4</xdr:col>
      <xdr:colOff>206375</xdr:colOff>
      <xdr:row>35</xdr:row>
      <xdr:rowOff>118080</xdr:rowOff>
    </xdr:to>
    <xdr:sp macro="" textlink="">
      <xdr:nvSpPr>
        <xdr:cNvPr id="82" name="円/楕円 81"/>
        <xdr:cNvSpPr/>
      </xdr:nvSpPr>
      <xdr:spPr>
        <a:xfrm>
          <a:off x="2857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134607</xdr:rowOff>
    </xdr:from>
    <xdr:ext cx="534377" cy="259045"/>
    <xdr:sp macro="" textlink="">
      <xdr:nvSpPr>
        <xdr:cNvPr id="83" name="テキスト ボックス 82"/>
        <xdr:cNvSpPr txBox="1"/>
      </xdr:nvSpPr>
      <xdr:spPr>
        <a:xfrm>
          <a:off x="2641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64691</xdr:rowOff>
    </xdr:from>
    <xdr:to>
      <xdr:col>3</xdr:col>
      <xdr:colOff>3175</xdr:colOff>
      <xdr:row>35</xdr:row>
      <xdr:rowOff>166291</xdr:rowOff>
    </xdr:to>
    <xdr:sp macro="" textlink="">
      <xdr:nvSpPr>
        <xdr:cNvPr id="84" name="円/楕円 83"/>
        <xdr:cNvSpPr/>
      </xdr:nvSpPr>
      <xdr:spPr>
        <a:xfrm>
          <a:off x="1968500" y="60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11368</xdr:rowOff>
    </xdr:from>
    <xdr:ext cx="534377" cy="259045"/>
    <xdr:sp macro="" textlink="">
      <xdr:nvSpPr>
        <xdr:cNvPr id="85" name="テキスト ボックス 84"/>
        <xdr:cNvSpPr txBox="1"/>
      </xdr:nvSpPr>
      <xdr:spPr>
        <a:xfrm>
          <a:off x="1752111" y="58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56233</xdr:rowOff>
    </xdr:from>
    <xdr:to>
      <xdr:col>1</xdr:col>
      <xdr:colOff>485775</xdr:colOff>
      <xdr:row>34</xdr:row>
      <xdr:rowOff>157833</xdr:rowOff>
    </xdr:to>
    <xdr:sp macro="" textlink="">
      <xdr:nvSpPr>
        <xdr:cNvPr id="86" name="円/楕円 85"/>
        <xdr:cNvSpPr/>
      </xdr:nvSpPr>
      <xdr:spPr>
        <a:xfrm>
          <a:off x="1079500" y="5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2910</xdr:rowOff>
    </xdr:from>
    <xdr:ext cx="534377" cy="259045"/>
    <xdr:sp macro="" textlink="">
      <xdr:nvSpPr>
        <xdr:cNvPr id="87" name="テキスト ボックス 86"/>
        <xdr:cNvSpPr txBox="1"/>
      </xdr:nvSpPr>
      <xdr:spPr>
        <a:xfrm>
          <a:off x="863111" y="56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140633</xdr:rowOff>
    </xdr:from>
    <xdr:to>
      <xdr:col>6</xdr:col>
      <xdr:colOff>511175</xdr:colOff>
      <xdr:row>55</xdr:row>
      <xdr:rowOff>34830</xdr:rowOff>
    </xdr:to>
    <xdr:cxnSp macro="">
      <xdr:nvCxnSpPr>
        <xdr:cNvPr id="117" name="直線コネクタ 116"/>
        <xdr:cNvCxnSpPr/>
      </xdr:nvCxnSpPr>
      <xdr:spPr>
        <a:xfrm flipV="1">
          <a:off x="3797300" y="9398933"/>
          <a:ext cx="8382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34830</xdr:rowOff>
    </xdr:from>
    <xdr:to>
      <xdr:col>5</xdr:col>
      <xdr:colOff>358775</xdr:colOff>
      <xdr:row>55</xdr:row>
      <xdr:rowOff>66319</xdr:rowOff>
    </xdr:to>
    <xdr:cxnSp macro="">
      <xdr:nvCxnSpPr>
        <xdr:cNvPr id="120" name="直線コネクタ 119"/>
        <xdr:cNvCxnSpPr/>
      </xdr:nvCxnSpPr>
      <xdr:spPr>
        <a:xfrm flipV="1">
          <a:off x="2908300" y="9464580"/>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2329</xdr:rowOff>
    </xdr:from>
    <xdr:ext cx="534377" cy="259045"/>
    <xdr:sp macro="" textlink="">
      <xdr:nvSpPr>
        <xdr:cNvPr id="122" name="テキスト ボックス 121"/>
        <xdr:cNvSpPr txBox="1"/>
      </xdr:nvSpPr>
      <xdr:spPr>
        <a:xfrm>
          <a:off x="3530111" y="96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66319</xdr:rowOff>
    </xdr:from>
    <xdr:to>
      <xdr:col>4</xdr:col>
      <xdr:colOff>155575</xdr:colOff>
      <xdr:row>55</xdr:row>
      <xdr:rowOff>116973</xdr:rowOff>
    </xdr:to>
    <xdr:cxnSp macro="">
      <xdr:nvCxnSpPr>
        <xdr:cNvPr id="123" name="直線コネクタ 122"/>
        <xdr:cNvCxnSpPr/>
      </xdr:nvCxnSpPr>
      <xdr:spPr>
        <a:xfrm flipV="1">
          <a:off x="2019300" y="9496069"/>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37781</xdr:rowOff>
    </xdr:from>
    <xdr:ext cx="534377" cy="259045"/>
    <xdr:sp macro="" textlink="">
      <xdr:nvSpPr>
        <xdr:cNvPr id="125" name="テキスト ボックス 124"/>
        <xdr:cNvSpPr txBox="1"/>
      </xdr:nvSpPr>
      <xdr:spPr>
        <a:xfrm>
          <a:off x="2641111" y="96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62776</xdr:rowOff>
    </xdr:from>
    <xdr:to>
      <xdr:col>2</xdr:col>
      <xdr:colOff>638175</xdr:colOff>
      <xdr:row>55</xdr:row>
      <xdr:rowOff>116973</xdr:rowOff>
    </xdr:to>
    <xdr:cxnSp macro="">
      <xdr:nvCxnSpPr>
        <xdr:cNvPr id="126" name="直線コネクタ 125"/>
        <xdr:cNvCxnSpPr/>
      </xdr:nvCxnSpPr>
      <xdr:spPr>
        <a:xfrm>
          <a:off x="1130300" y="9492526"/>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89833</xdr:rowOff>
    </xdr:from>
    <xdr:to>
      <xdr:col>6</xdr:col>
      <xdr:colOff>561975</xdr:colOff>
      <xdr:row>55</xdr:row>
      <xdr:rowOff>19983</xdr:rowOff>
    </xdr:to>
    <xdr:sp macro="" textlink="">
      <xdr:nvSpPr>
        <xdr:cNvPr id="136" name="円/楕円 135"/>
        <xdr:cNvSpPr/>
      </xdr:nvSpPr>
      <xdr:spPr>
        <a:xfrm>
          <a:off x="4584700" y="93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112710</xdr:rowOff>
    </xdr:from>
    <xdr:ext cx="534377" cy="259045"/>
    <xdr:sp macro="" textlink="">
      <xdr:nvSpPr>
        <xdr:cNvPr id="137" name="物件費該当値テキスト"/>
        <xdr:cNvSpPr txBox="1"/>
      </xdr:nvSpPr>
      <xdr:spPr>
        <a:xfrm>
          <a:off x="4686300" y="9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155480</xdr:rowOff>
    </xdr:from>
    <xdr:to>
      <xdr:col>5</xdr:col>
      <xdr:colOff>409575</xdr:colOff>
      <xdr:row>55</xdr:row>
      <xdr:rowOff>85630</xdr:rowOff>
    </xdr:to>
    <xdr:sp macro="" textlink="">
      <xdr:nvSpPr>
        <xdr:cNvPr id="138" name="円/楕円 137"/>
        <xdr:cNvSpPr/>
      </xdr:nvSpPr>
      <xdr:spPr>
        <a:xfrm>
          <a:off x="3746500" y="94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102157</xdr:rowOff>
    </xdr:from>
    <xdr:ext cx="534377" cy="259045"/>
    <xdr:sp macro="" textlink="">
      <xdr:nvSpPr>
        <xdr:cNvPr id="139" name="テキスト ボックス 138"/>
        <xdr:cNvSpPr txBox="1"/>
      </xdr:nvSpPr>
      <xdr:spPr>
        <a:xfrm>
          <a:off x="3530111" y="91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15519</xdr:rowOff>
    </xdr:from>
    <xdr:to>
      <xdr:col>4</xdr:col>
      <xdr:colOff>206375</xdr:colOff>
      <xdr:row>55</xdr:row>
      <xdr:rowOff>117119</xdr:rowOff>
    </xdr:to>
    <xdr:sp macro="" textlink="">
      <xdr:nvSpPr>
        <xdr:cNvPr id="140" name="円/楕円 139"/>
        <xdr:cNvSpPr/>
      </xdr:nvSpPr>
      <xdr:spPr>
        <a:xfrm>
          <a:off x="2857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133646</xdr:rowOff>
    </xdr:from>
    <xdr:ext cx="534377" cy="259045"/>
    <xdr:sp macro="" textlink="">
      <xdr:nvSpPr>
        <xdr:cNvPr id="141" name="テキスト ボックス 140"/>
        <xdr:cNvSpPr txBox="1"/>
      </xdr:nvSpPr>
      <xdr:spPr>
        <a:xfrm>
          <a:off x="2641111" y="9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66173</xdr:rowOff>
    </xdr:from>
    <xdr:to>
      <xdr:col>3</xdr:col>
      <xdr:colOff>3175</xdr:colOff>
      <xdr:row>55</xdr:row>
      <xdr:rowOff>167773</xdr:rowOff>
    </xdr:to>
    <xdr:sp macro="" textlink="">
      <xdr:nvSpPr>
        <xdr:cNvPr id="142" name="円/楕円 141"/>
        <xdr:cNvSpPr/>
      </xdr:nvSpPr>
      <xdr:spPr>
        <a:xfrm>
          <a:off x="1968500" y="94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12850</xdr:rowOff>
    </xdr:from>
    <xdr:ext cx="534377" cy="259045"/>
    <xdr:sp macro="" textlink="">
      <xdr:nvSpPr>
        <xdr:cNvPr id="143" name="テキスト ボックス 142"/>
        <xdr:cNvSpPr txBox="1"/>
      </xdr:nvSpPr>
      <xdr:spPr>
        <a:xfrm>
          <a:off x="1752111" y="92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11976</xdr:rowOff>
    </xdr:from>
    <xdr:to>
      <xdr:col>1</xdr:col>
      <xdr:colOff>485775</xdr:colOff>
      <xdr:row>55</xdr:row>
      <xdr:rowOff>113576</xdr:rowOff>
    </xdr:to>
    <xdr:sp macro="" textlink="">
      <xdr:nvSpPr>
        <xdr:cNvPr id="144" name="円/楕円 143"/>
        <xdr:cNvSpPr/>
      </xdr:nvSpPr>
      <xdr:spPr>
        <a:xfrm>
          <a:off x="1079500" y="94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130103</xdr:rowOff>
    </xdr:from>
    <xdr:ext cx="534377" cy="259045"/>
    <xdr:sp macro="" textlink="">
      <xdr:nvSpPr>
        <xdr:cNvPr id="145" name="テキスト ボックス 144"/>
        <xdr:cNvSpPr txBox="1"/>
      </xdr:nvSpPr>
      <xdr:spPr>
        <a:xfrm>
          <a:off x="863111" y="92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34707</xdr:rowOff>
    </xdr:from>
    <xdr:to>
      <xdr:col>6</xdr:col>
      <xdr:colOff>511175</xdr:colOff>
      <xdr:row>74</xdr:row>
      <xdr:rowOff>73569</xdr:rowOff>
    </xdr:to>
    <xdr:cxnSp macro="">
      <xdr:nvCxnSpPr>
        <xdr:cNvPr id="176" name="直線コネクタ 175"/>
        <xdr:cNvCxnSpPr/>
      </xdr:nvCxnSpPr>
      <xdr:spPr>
        <a:xfrm>
          <a:off x="3797300" y="12722007"/>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34707</xdr:rowOff>
    </xdr:from>
    <xdr:to>
      <xdr:col>5</xdr:col>
      <xdr:colOff>358775</xdr:colOff>
      <xdr:row>74</xdr:row>
      <xdr:rowOff>63609</xdr:rowOff>
    </xdr:to>
    <xdr:cxnSp macro="">
      <xdr:nvCxnSpPr>
        <xdr:cNvPr id="179" name="直線コネクタ 178"/>
        <xdr:cNvCxnSpPr/>
      </xdr:nvCxnSpPr>
      <xdr:spPr>
        <a:xfrm flipV="1">
          <a:off x="2908300" y="1272200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64225</xdr:rowOff>
    </xdr:from>
    <xdr:ext cx="469744" cy="259045"/>
    <xdr:sp macro="" textlink="">
      <xdr:nvSpPr>
        <xdr:cNvPr id="181" name="テキスト ボックス 180"/>
        <xdr:cNvSpPr txBox="1"/>
      </xdr:nvSpPr>
      <xdr:spPr>
        <a:xfrm>
          <a:off x="3562427" y="130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110472</xdr:rowOff>
    </xdr:from>
    <xdr:to>
      <xdr:col>4</xdr:col>
      <xdr:colOff>155575</xdr:colOff>
      <xdr:row>74</xdr:row>
      <xdr:rowOff>63609</xdr:rowOff>
    </xdr:to>
    <xdr:cxnSp macro="">
      <xdr:nvCxnSpPr>
        <xdr:cNvPr id="182" name="直線コネクタ 181"/>
        <xdr:cNvCxnSpPr/>
      </xdr:nvCxnSpPr>
      <xdr:spPr>
        <a:xfrm>
          <a:off x="2019300" y="12626322"/>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46100</xdr:rowOff>
    </xdr:from>
    <xdr:ext cx="469744" cy="259045"/>
    <xdr:sp macro="" textlink="">
      <xdr:nvSpPr>
        <xdr:cNvPr id="184" name="テキスト ボックス 183"/>
        <xdr:cNvSpPr txBox="1"/>
      </xdr:nvSpPr>
      <xdr:spPr>
        <a:xfrm>
          <a:off x="2673427" y="1307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100022</xdr:rowOff>
    </xdr:from>
    <xdr:to>
      <xdr:col>2</xdr:col>
      <xdr:colOff>638175</xdr:colOff>
      <xdr:row>73</xdr:row>
      <xdr:rowOff>110472</xdr:rowOff>
    </xdr:to>
    <xdr:cxnSp macro="">
      <xdr:nvCxnSpPr>
        <xdr:cNvPr id="185" name="直線コネクタ 184"/>
        <xdr:cNvCxnSpPr/>
      </xdr:nvCxnSpPr>
      <xdr:spPr>
        <a:xfrm>
          <a:off x="1130300" y="12272972"/>
          <a:ext cx="889000" cy="3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147990</xdr:rowOff>
    </xdr:from>
    <xdr:ext cx="469744" cy="259045"/>
    <xdr:sp macro="" textlink="">
      <xdr:nvSpPr>
        <xdr:cNvPr id="187" name="テキスト ボックス 186"/>
        <xdr:cNvSpPr txBox="1"/>
      </xdr:nvSpPr>
      <xdr:spPr>
        <a:xfrm>
          <a:off x="1784427" y="130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45937</xdr:rowOff>
    </xdr:from>
    <xdr:ext cx="469744" cy="259045"/>
    <xdr:sp macro="" textlink="">
      <xdr:nvSpPr>
        <xdr:cNvPr id="189" name="テキスト ボックス 188"/>
        <xdr:cNvSpPr txBox="1"/>
      </xdr:nvSpPr>
      <xdr:spPr>
        <a:xfrm>
          <a:off x="895427" y="129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22769</xdr:rowOff>
    </xdr:from>
    <xdr:to>
      <xdr:col>6</xdr:col>
      <xdr:colOff>561975</xdr:colOff>
      <xdr:row>74</xdr:row>
      <xdr:rowOff>124369</xdr:rowOff>
    </xdr:to>
    <xdr:sp macro="" textlink="">
      <xdr:nvSpPr>
        <xdr:cNvPr id="195" name="円/楕円 194"/>
        <xdr:cNvSpPr/>
      </xdr:nvSpPr>
      <xdr:spPr>
        <a:xfrm>
          <a:off x="4584700" y="127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45646</xdr:rowOff>
    </xdr:from>
    <xdr:ext cx="469744" cy="259045"/>
    <xdr:sp macro="" textlink="">
      <xdr:nvSpPr>
        <xdr:cNvPr id="196" name="維持補修費該当値テキスト"/>
        <xdr:cNvSpPr txBox="1"/>
      </xdr:nvSpPr>
      <xdr:spPr>
        <a:xfrm>
          <a:off x="4686300" y="125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155357</xdr:rowOff>
    </xdr:from>
    <xdr:to>
      <xdr:col>5</xdr:col>
      <xdr:colOff>409575</xdr:colOff>
      <xdr:row>74</xdr:row>
      <xdr:rowOff>85507</xdr:rowOff>
    </xdr:to>
    <xdr:sp macro="" textlink="">
      <xdr:nvSpPr>
        <xdr:cNvPr id="197" name="円/楕円 196"/>
        <xdr:cNvSpPr/>
      </xdr:nvSpPr>
      <xdr:spPr>
        <a:xfrm>
          <a:off x="3746500" y="12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102034</xdr:rowOff>
    </xdr:from>
    <xdr:ext cx="469744" cy="259045"/>
    <xdr:sp macro="" textlink="">
      <xdr:nvSpPr>
        <xdr:cNvPr id="198" name="テキスト ボックス 197"/>
        <xdr:cNvSpPr txBox="1"/>
      </xdr:nvSpPr>
      <xdr:spPr>
        <a:xfrm>
          <a:off x="3562427" y="124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12809</xdr:rowOff>
    </xdr:from>
    <xdr:to>
      <xdr:col>4</xdr:col>
      <xdr:colOff>206375</xdr:colOff>
      <xdr:row>74</xdr:row>
      <xdr:rowOff>114409</xdr:rowOff>
    </xdr:to>
    <xdr:sp macro="" textlink="">
      <xdr:nvSpPr>
        <xdr:cNvPr id="199" name="円/楕円 198"/>
        <xdr:cNvSpPr/>
      </xdr:nvSpPr>
      <xdr:spPr>
        <a:xfrm>
          <a:off x="2857500" y="1270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130936</xdr:rowOff>
    </xdr:from>
    <xdr:ext cx="469744" cy="259045"/>
    <xdr:sp macro="" textlink="">
      <xdr:nvSpPr>
        <xdr:cNvPr id="200" name="テキスト ボックス 199"/>
        <xdr:cNvSpPr txBox="1"/>
      </xdr:nvSpPr>
      <xdr:spPr>
        <a:xfrm>
          <a:off x="2673427" y="124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59672</xdr:rowOff>
    </xdr:from>
    <xdr:to>
      <xdr:col>3</xdr:col>
      <xdr:colOff>3175</xdr:colOff>
      <xdr:row>73</xdr:row>
      <xdr:rowOff>161272</xdr:rowOff>
    </xdr:to>
    <xdr:sp macro="" textlink="">
      <xdr:nvSpPr>
        <xdr:cNvPr id="201" name="円/楕円 200"/>
        <xdr:cNvSpPr/>
      </xdr:nvSpPr>
      <xdr:spPr>
        <a:xfrm>
          <a:off x="1968500" y="125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6349</xdr:rowOff>
    </xdr:from>
    <xdr:ext cx="469744" cy="259045"/>
    <xdr:sp macro="" textlink="">
      <xdr:nvSpPr>
        <xdr:cNvPr id="202" name="テキスト ボックス 201"/>
        <xdr:cNvSpPr txBox="1"/>
      </xdr:nvSpPr>
      <xdr:spPr>
        <a:xfrm>
          <a:off x="1784427" y="1235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49222</xdr:rowOff>
    </xdr:from>
    <xdr:to>
      <xdr:col>1</xdr:col>
      <xdr:colOff>485775</xdr:colOff>
      <xdr:row>71</xdr:row>
      <xdr:rowOff>150822</xdr:rowOff>
    </xdr:to>
    <xdr:sp macro="" textlink="">
      <xdr:nvSpPr>
        <xdr:cNvPr id="203" name="円/楕円 202"/>
        <xdr:cNvSpPr/>
      </xdr:nvSpPr>
      <xdr:spPr>
        <a:xfrm>
          <a:off x="1079500" y="122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167349</xdr:rowOff>
    </xdr:from>
    <xdr:ext cx="469744" cy="259045"/>
    <xdr:sp macro="" textlink="">
      <xdr:nvSpPr>
        <xdr:cNvPr id="204" name="テキスト ボックス 203"/>
        <xdr:cNvSpPr txBox="1"/>
      </xdr:nvSpPr>
      <xdr:spPr>
        <a:xfrm>
          <a:off x="895427" y="119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83369</xdr:rowOff>
    </xdr:from>
    <xdr:to>
      <xdr:col>6</xdr:col>
      <xdr:colOff>511175</xdr:colOff>
      <xdr:row>92</xdr:row>
      <xdr:rowOff>112364</xdr:rowOff>
    </xdr:to>
    <xdr:cxnSp macro="">
      <xdr:nvCxnSpPr>
        <xdr:cNvPr id="234" name="直線コネクタ 233"/>
        <xdr:cNvCxnSpPr/>
      </xdr:nvCxnSpPr>
      <xdr:spPr>
        <a:xfrm flipV="1">
          <a:off x="3797300" y="15856769"/>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112364</xdr:rowOff>
    </xdr:from>
    <xdr:to>
      <xdr:col>5</xdr:col>
      <xdr:colOff>358775</xdr:colOff>
      <xdr:row>93</xdr:row>
      <xdr:rowOff>44183</xdr:rowOff>
    </xdr:to>
    <xdr:cxnSp macro="">
      <xdr:nvCxnSpPr>
        <xdr:cNvPr id="237" name="直線コネクタ 236"/>
        <xdr:cNvCxnSpPr/>
      </xdr:nvCxnSpPr>
      <xdr:spPr>
        <a:xfrm flipV="1">
          <a:off x="2908300" y="15885764"/>
          <a:ext cx="889000" cy="10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44183</xdr:rowOff>
    </xdr:from>
    <xdr:to>
      <xdr:col>4</xdr:col>
      <xdr:colOff>155575</xdr:colOff>
      <xdr:row>93</xdr:row>
      <xdr:rowOff>71138</xdr:rowOff>
    </xdr:to>
    <xdr:cxnSp macro="">
      <xdr:nvCxnSpPr>
        <xdr:cNvPr id="240" name="直線コネクタ 239"/>
        <xdr:cNvCxnSpPr/>
      </xdr:nvCxnSpPr>
      <xdr:spPr>
        <a:xfrm flipV="1">
          <a:off x="2019300" y="15989033"/>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71138</xdr:rowOff>
    </xdr:from>
    <xdr:to>
      <xdr:col>2</xdr:col>
      <xdr:colOff>638175</xdr:colOff>
      <xdr:row>93</xdr:row>
      <xdr:rowOff>112134</xdr:rowOff>
    </xdr:to>
    <xdr:cxnSp macro="">
      <xdr:nvCxnSpPr>
        <xdr:cNvPr id="243" name="直線コネクタ 242"/>
        <xdr:cNvCxnSpPr/>
      </xdr:nvCxnSpPr>
      <xdr:spPr>
        <a:xfrm flipV="1">
          <a:off x="1130300" y="1601598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32569</xdr:rowOff>
    </xdr:from>
    <xdr:to>
      <xdr:col>6</xdr:col>
      <xdr:colOff>561975</xdr:colOff>
      <xdr:row>92</xdr:row>
      <xdr:rowOff>134169</xdr:rowOff>
    </xdr:to>
    <xdr:sp macro="" textlink="">
      <xdr:nvSpPr>
        <xdr:cNvPr id="253" name="円/楕円 252"/>
        <xdr:cNvSpPr/>
      </xdr:nvSpPr>
      <xdr:spPr>
        <a:xfrm>
          <a:off x="4584700" y="158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55446</xdr:rowOff>
    </xdr:from>
    <xdr:ext cx="599010" cy="259045"/>
    <xdr:sp macro="" textlink="">
      <xdr:nvSpPr>
        <xdr:cNvPr id="254" name="扶助費該当値テキスト"/>
        <xdr:cNvSpPr txBox="1"/>
      </xdr:nvSpPr>
      <xdr:spPr>
        <a:xfrm>
          <a:off x="4686300" y="1565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100,957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61564</xdr:rowOff>
    </xdr:from>
    <xdr:to>
      <xdr:col>5</xdr:col>
      <xdr:colOff>409575</xdr:colOff>
      <xdr:row>92</xdr:row>
      <xdr:rowOff>163164</xdr:rowOff>
    </xdr:to>
    <xdr:sp macro="" textlink="">
      <xdr:nvSpPr>
        <xdr:cNvPr id="255" name="円/楕円 254"/>
        <xdr:cNvSpPr/>
      </xdr:nvSpPr>
      <xdr:spPr>
        <a:xfrm>
          <a:off x="3746500" y="15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8241</xdr:rowOff>
    </xdr:from>
    <xdr:ext cx="534377" cy="259045"/>
    <xdr:sp macro="" textlink="">
      <xdr:nvSpPr>
        <xdr:cNvPr id="256" name="テキスト ボックス 255"/>
        <xdr:cNvSpPr txBox="1"/>
      </xdr:nvSpPr>
      <xdr:spPr>
        <a:xfrm>
          <a:off x="3530111" y="156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164833</xdr:rowOff>
    </xdr:from>
    <xdr:to>
      <xdr:col>4</xdr:col>
      <xdr:colOff>206375</xdr:colOff>
      <xdr:row>93</xdr:row>
      <xdr:rowOff>94983</xdr:rowOff>
    </xdr:to>
    <xdr:sp macro="" textlink="">
      <xdr:nvSpPr>
        <xdr:cNvPr id="257" name="円/楕円 256"/>
        <xdr:cNvSpPr/>
      </xdr:nvSpPr>
      <xdr:spPr>
        <a:xfrm>
          <a:off x="2857500" y="159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111510</xdr:rowOff>
    </xdr:from>
    <xdr:ext cx="534377" cy="259045"/>
    <xdr:sp macro="" textlink="">
      <xdr:nvSpPr>
        <xdr:cNvPr id="258" name="テキスト ボックス 257"/>
        <xdr:cNvSpPr txBox="1"/>
      </xdr:nvSpPr>
      <xdr:spPr>
        <a:xfrm>
          <a:off x="2641111" y="157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20338</xdr:rowOff>
    </xdr:from>
    <xdr:to>
      <xdr:col>3</xdr:col>
      <xdr:colOff>3175</xdr:colOff>
      <xdr:row>93</xdr:row>
      <xdr:rowOff>121938</xdr:rowOff>
    </xdr:to>
    <xdr:sp macro="" textlink="">
      <xdr:nvSpPr>
        <xdr:cNvPr id="259" name="円/楕円 258"/>
        <xdr:cNvSpPr/>
      </xdr:nvSpPr>
      <xdr:spPr>
        <a:xfrm>
          <a:off x="1968500" y="159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138465</xdr:rowOff>
    </xdr:from>
    <xdr:ext cx="534377" cy="259045"/>
    <xdr:sp macro="" textlink="">
      <xdr:nvSpPr>
        <xdr:cNvPr id="260" name="テキスト ボックス 259"/>
        <xdr:cNvSpPr txBox="1"/>
      </xdr:nvSpPr>
      <xdr:spPr>
        <a:xfrm>
          <a:off x="1752111" y="15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61334</xdr:rowOff>
    </xdr:from>
    <xdr:to>
      <xdr:col>1</xdr:col>
      <xdr:colOff>485775</xdr:colOff>
      <xdr:row>93</xdr:row>
      <xdr:rowOff>162934</xdr:rowOff>
    </xdr:to>
    <xdr:sp macro="" textlink="">
      <xdr:nvSpPr>
        <xdr:cNvPr id="261" name="円/楕円 260"/>
        <xdr:cNvSpPr/>
      </xdr:nvSpPr>
      <xdr:spPr>
        <a:xfrm>
          <a:off x="1079500" y="160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8011</xdr:rowOff>
    </xdr:from>
    <xdr:ext cx="534377" cy="259045"/>
    <xdr:sp macro="" textlink="">
      <xdr:nvSpPr>
        <xdr:cNvPr id="262" name="テキスト ボックス 261"/>
        <xdr:cNvSpPr txBox="1"/>
      </xdr:nvSpPr>
      <xdr:spPr>
        <a:xfrm>
          <a:off x="863111" y="157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165532</xdr:rowOff>
    </xdr:from>
    <xdr:to>
      <xdr:col>15</xdr:col>
      <xdr:colOff>180975</xdr:colOff>
      <xdr:row>37</xdr:row>
      <xdr:rowOff>33198</xdr:rowOff>
    </xdr:to>
    <xdr:cxnSp macro="">
      <xdr:nvCxnSpPr>
        <xdr:cNvPr id="291" name="直線コネクタ 290"/>
        <xdr:cNvCxnSpPr/>
      </xdr:nvCxnSpPr>
      <xdr:spPr>
        <a:xfrm flipV="1">
          <a:off x="9639300" y="6337732"/>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33198</xdr:rowOff>
    </xdr:from>
    <xdr:to>
      <xdr:col>14</xdr:col>
      <xdr:colOff>28575</xdr:colOff>
      <xdr:row>37</xdr:row>
      <xdr:rowOff>81013</xdr:rowOff>
    </xdr:to>
    <xdr:cxnSp macro="">
      <xdr:nvCxnSpPr>
        <xdr:cNvPr id="294" name="直線コネクタ 293"/>
        <xdr:cNvCxnSpPr/>
      </xdr:nvCxnSpPr>
      <xdr:spPr>
        <a:xfrm flipV="1">
          <a:off x="8750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64059</xdr:rowOff>
    </xdr:from>
    <xdr:to>
      <xdr:col>12</xdr:col>
      <xdr:colOff>511175</xdr:colOff>
      <xdr:row>37</xdr:row>
      <xdr:rowOff>81013</xdr:rowOff>
    </xdr:to>
    <xdr:cxnSp macro="">
      <xdr:nvCxnSpPr>
        <xdr:cNvPr id="297" name="直線コネクタ 296"/>
        <xdr:cNvCxnSpPr/>
      </xdr:nvCxnSpPr>
      <xdr:spPr>
        <a:xfrm>
          <a:off x="7861300" y="640770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64059</xdr:rowOff>
    </xdr:from>
    <xdr:to>
      <xdr:col>11</xdr:col>
      <xdr:colOff>307975</xdr:colOff>
      <xdr:row>37</xdr:row>
      <xdr:rowOff>74613</xdr:rowOff>
    </xdr:to>
    <xdr:cxnSp macro="">
      <xdr:nvCxnSpPr>
        <xdr:cNvPr id="300" name="直線コネクタ 299"/>
        <xdr:cNvCxnSpPr/>
      </xdr:nvCxnSpPr>
      <xdr:spPr>
        <a:xfrm flipV="1">
          <a:off x="6972300" y="640770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114732</xdr:rowOff>
    </xdr:from>
    <xdr:to>
      <xdr:col>15</xdr:col>
      <xdr:colOff>231775</xdr:colOff>
      <xdr:row>37</xdr:row>
      <xdr:rowOff>44882</xdr:rowOff>
    </xdr:to>
    <xdr:sp macro="" textlink="">
      <xdr:nvSpPr>
        <xdr:cNvPr id="310" name="円/楕円 309"/>
        <xdr:cNvSpPr/>
      </xdr:nvSpPr>
      <xdr:spPr>
        <a:xfrm>
          <a:off x="104267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93159</xdr:rowOff>
    </xdr:from>
    <xdr:ext cx="534377" cy="259045"/>
    <xdr:sp macro="" textlink="">
      <xdr:nvSpPr>
        <xdr:cNvPr id="311" name="補助費等該当値テキスト"/>
        <xdr:cNvSpPr txBox="1"/>
      </xdr:nvSpPr>
      <xdr:spPr>
        <a:xfrm>
          <a:off x="10528300" y="62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153848</xdr:rowOff>
    </xdr:from>
    <xdr:to>
      <xdr:col>14</xdr:col>
      <xdr:colOff>79375</xdr:colOff>
      <xdr:row>37</xdr:row>
      <xdr:rowOff>83998</xdr:rowOff>
    </xdr:to>
    <xdr:sp macro="" textlink="">
      <xdr:nvSpPr>
        <xdr:cNvPr id="312" name="円/楕円 311"/>
        <xdr:cNvSpPr/>
      </xdr:nvSpPr>
      <xdr:spPr>
        <a:xfrm>
          <a:off x="9588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75125</xdr:rowOff>
    </xdr:from>
    <xdr:ext cx="534377" cy="259045"/>
    <xdr:sp macro="" textlink="">
      <xdr:nvSpPr>
        <xdr:cNvPr id="313" name="テキスト ボックス 312"/>
        <xdr:cNvSpPr txBox="1"/>
      </xdr:nvSpPr>
      <xdr:spPr>
        <a:xfrm>
          <a:off x="9372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30213</xdr:rowOff>
    </xdr:from>
    <xdr:to>
      <xdr:col>12</xdr:col>
      <xdr:colOff>561975</xdr:colOff>
      <xdr:row>37</xdr:row>
      <xdr:rowOff>131813</xdr:rowOff>
    </xdr:to>
    <xdr:sp macro="" textlink="">
      <xdr:nvSpPr>
        <xdr:cNvPr id="314" name="円/楕円 313"/>
        <xdr:cNvSpPr/>
      </xdr:nvSpPr>
      <xdr:spPr>
        <a:xfrm>
          <a:off x="8699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122940</xdr:rowOff>
    </xdr:from>
    <xdr:ext cx="534377" cy="259045"/>
    <xdr:sp macro="" textlink="">
      <xdr:nvSpPr>
        <xdr:cNvPr id="315" name="テキスト ボックス 314"/>
        <xdr:cNvSpPr txBox="1"/>
      </xdr:nvSpPr>
      <xdr:spPr>
        <a:xfrm>
          <a:off x="8483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13259</xdr:rowOff>
    </xdr:from>
    <xdr:to>
      <xdr:col>11</xdr:col>
      <xdr:colOff>358775</xdr:colOff>
      <xdr:row>37</xdr:row>
      <xdr:rowOff>114859</xdr:rowOff>
    </xdr:to>
    <xdr:sp macro="" textlink="">
      <xdr:nvSpPr>
        <xdr:cNvPr id="316" name="円/楕円 315"/>
        <xdr:cNvSpPr/>
      </xdr:nvSpPr>
      <xdr:spPr>
        <a:xfrm>
          <a:off x="7810500" y="6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105986</xdr:rowOff>
    </xdr:from>
    <xdr:ext cx="534377" cy="259045"/>
    <xdr:sp macro="" textlink="">
      <xdr:nvSpPr>
        <xdr:cNvPr id="317" name="テキスト ボックス 316"/>
        <xdr:cNvSpPr txBox="1"/>
      </xdr:nvSpPr>
      <xdr:spPr>
        <a:xfrm>
          <a:off x="7594111" y="6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23813</xdr:rowOff>
    </xdr:from>
    <xdr:to>
      <xdr:col>10</xdr:col>
      <xdr:colOff>155575</xdr:colOff>
      <xdr:row>37</xdr:row>
      <xdr:rowOff>125413</xdr:rowOff>
    </xdr:to>
    <xdr:sp macro="" textlink="">
      <xdr:nvSpPr>
        <xdr:cNvPr id="318" name="円/楕円 317"/>
        <xdr:cNvSpPr/>
      </xdr:nvSpPr>
      <xdr:spPr>
        <a:xfrm>
          <a:off x="6921500" y="63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116540</xdr:rowOff>
    </xdr:from>
    <xdr:ext cx="534377" cy="259045"/>
    <xdr:sp macro="" textlink="">
      <xdr:nvSpPr>
        <xdr:cNvPr id="319" name="テキスト ボックス 318"/>
        <xdr:cNvSpPr txBox="1"/>
      </xdr:nvSpPr>
      <xdr:spPr>
        <a:xfrm>
          <a:off x="6705111" y="64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134159</xdr:rowOff>
    </xdr:from>
    <xdr:to>
      <xdr:col>15</xdr:col>
      <xdr:colOff>180975</xdr:colOff>
      <xdr:row>57</xdr:row>
      <xdr:rowOff>62673</xdr:rowOff>
    </xdr:to>
    <xdr:cxnSp macro="">
      <xdr:nvCxnSpPr>
        <xdr:cNvPr id="350" name="直線コネクタ 349"/>
        <xdr:cNvCxnSpPr/>
      </xdr:nvCxnSpPr>
      <xdr:spPr>
        <a:xfrm>
          <a:off x="9639300" y="9735359"/>
          <a:ext cx="838200" cy="9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134159</xdr:rowOff>
    </xdr:from>
    <xdr:to>
      <xdr:col>14</xdr:col>
      <xdr:colOff>28575</xdr:colOff>
      <xdr:row>56</xdr:row>
      <xdr:rowOff>162320</xdr:rowOff>
    </xdr:to>
    <xdr:cxnSp macro="">
      <xdr:nvCxnSpPr>
        <xdr:cNvPr id="353" name="直線コネクタ 352"/>
        <xdr:cNvCxnSpPr/>
      </xdr:nvCxnSpPr>
      <xdr:spPr>
        <a:xfrm flipV="1">
          <a:off x="8750300" y="9735359"/>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50405</xdr:rowOff>
    </xdr:from>
    <xdr:to>
      <xdr:col>12</xdr:col>
      <xdr:colOff>511175</xdr:colOff>
      <xdr:row>56</xdr:row>
      <xdr:rowOff>162320</xdr:rowOff>
    </xdr:to>
    <xdr:cxnSp macro="">
      <xdr:nvCxnSpPr>
        <xdr:cNvPr id="356" name="直線コネクタ 355"/>
        <xdr:cNvCxnSpPr/>
      </xdr:nvCxnSpPr>
      <xdr:spPr>
        <a:xfrm>
          <a:off x="7861300" y="9651605"/>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50405</xdr:rowOff>
    </xdr:from>
    <xdr:to>
      <xdr:col>11</xdr:col>
      <xdr:colOff>307975</xdr:colOff>
      <xdr:row>56</xdr:row>
      <xdr:rowOff>69498</xdr:rowOff>
    </xdr:to>
    <xdr:cxnSp macro="">
      <xdr:nvCxnSpPr>
        <xdr:cNvPr id="359" name="直線コネクタ 358"/>
        <xdr:cNvCxnSpPr/>
      </xdr:nvCxnSpPr>
      <xdr:spPr>
        <a:xfrm flipV="1">
          <a:off x="6972300" y="9651605"/>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11873</xdr:rowOff>
    </xdr:from>
    <xdr:to>
      <xdr:col>15</xdr:col>
      <xdr:colOff>231775</xdr:colOff>
      <xdr:row>57</xdr:row>
      <xdr:rowOff>113473</xdr:rowOff>
    </xdr:to>
    <xdr:sp macro="" textlink="">
      <xdr:nvSpPr>
        <xdr:cNvPr id="369" name="円/楕円 368"/>
        <xdr:cNvSpPr/>
      </xdr:nvSpPr>
      <xdr:spPr>
        <a:xfrm>
          <a:off x="10426700" y="97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161750</xdr:rowOff>
    </xdr:from>
    <xdr:ext cx="534377" cy="259045"/>
    <xdr:sp macro="" textlink="">
      <xdr:nvSpPr>
        <xdr:cNvPr id="370" name="普通建設事業費該当値テキスト"/>
        <xdr:cNvSpPr txBox="1"/>
      </xdr:nvSpPr>
      <xdr:spPr>
        <a:xfrm>
          <a:off x="10528300" y="97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83359</xdr:rowOff>
    </xdr:from>
    <xdr:to>
      <xdr:col>14</xdr:col>
      <xdr:colOff>79375</xdr:colOff>
      <xdr:row>57</xdr:row>
      <xdr:rowOff>13509</xdr:rowOff>
    </xdr:to>
    <xdr:sp macro="" textlink="">
      <xdr:nvSpPr>
        <xdr:cNvPr id="371" name="円/楕円 370"/>
        <xdr:cNvSpPr/>
      </xdr:nvSpPr>
      <xdr:spPr>
        <a:xfrm>
          <a:off x="9588500" y="96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4636</xdr:rowOff>
    </xdr:from>
    <xdr:ext cx="534377" cy="259045"/>
    <xdr:sp macro="" textlink="">
      <xdr:nvSpPr>
        <xdr:cNvPr id="372" name="テキスト ボックス 371"/>
        <xdr:cNvSpPr txBox="1"/>
      </xdr:nvSpPr>
      <xdr:spPr>
        <a:xfrm>
          <a:off x="9372111" y="97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111520</xdr:rowOff>
    </xdr:from>
    <xdr:to>
      <xdr:col>12</xdr:col>
      <xdr:colOff>561975</xdr:colOff>
      <xdr:row>57</xdr:row>
      <xdr:rowOff>41670</xdr:rowOff>
    </xdr:to>
    <xdr:sp macro="" textlink="">
      <xdr:nvSpPr>
        <xdr:cNvPr id="373" name="円/楕円 372"/>
        <xdr:cNvSpPr/>
      </xdr:nvSpPr>
      <xdr:spPr>
        <a:xfrm>
          <a:off x="8699500" y="9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32797</xdr:rowOff>
    </xdr:from>
    <xdr:ext cx="534377" cy="259045"/>
    <xdr:sp macro="" textlink="">
      <xdr:nvSpPr>
        <xdr:cNvPr id="374" name="テキスト ボックス 373"/>
        <xdr:cNvSpPr txBox="1"/>
      </xdr:nvSpPr>
      <xdr:spPr>
        <a:xfrm>
          <a:off x="8483111" y="98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171055</xdr:rowOff>
    </xdr:from>
    <xdr:to>
      <xdr:col>11</xdr:col>
      <xdr:colOff>358775</xdr:colOff>
      <xdr:row>56</xdr:row>
      <xdr:rowOff>101205</xdr:rowOff>
    </xdr:to>
    <xdr:sp macro="" textlink="">
      <xdr:nvSpPr>
        <xdr:cNvPr id="375" name="円/楕円 374"/>
        <xdr:cNvSpPr/>
      </xdr:nvSpPr>
      <xdr:spPr>
        <a:xfrm>
          <a:off x="7810500" y="9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117732</xdr:rowOff>
    </xdr:from>
    <xdr:ext cx="534377" cy="259045"/>
    <xdr:sp macro="" textlink="">
      <xdr:nvSpPr>
        <xdr:cNvPr id="376" name="テキスト ボックス 375"/>
        <xdr:cNvSpPr txBox="1"/>
      </xdr:nvSpPr>
      <xdr:spPr>
        <a:xfrm>
          <a:off x="7594111" y="93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18698</xdr:rowOff>
    </xdr:from>
    <xdr:to>
      <xdr:col>10</xdr:col>
      <xdr:colOff>155575</xdr:colOff>
      <xdr:row>56</xdr:row>
      <xdr:rowOff>120298</xdr:rowOff>
    </xdr:to>
    <xdr:sp macro="" textlink="">
      <xdr:nvSpPr>
        <xdr:cNvPr id="377" name="円/楕円 376"/>
        <xdr:cNvSpPr/>
      </xdr:nvSpPr>
      <xdr:spPr>
        <a:xfrm>
          <a:off x="6921500" y="96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136825</xdr:rowOff>
    </xdr:from>
    <xdr:ext cx="534377" cy="259045"/>
    <xdr:sp macro="" textlink="">
      <xdr:nvSpPr>
        <xdr:cNvPr id="378" name="テキスト ボックス 377"/>
        <xdr:cNvSpPr txBox="1"/>
      </xdr:nvSpPr>
      <xdr:spPr>
        <a:xfrm>
          <a:off x="6705111" y="93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152698</xdr:rowOff>
    </xdr:from>
    <xdr:to>
      <xdr:col>15</xdr:col>
      <xdr:colOff>180975</xdr:colOff>
      <xdr:row>79</xdr:row>
      <xdr:rowOff>31017</xdr:rowOff>
    </xdr:to>
    <xdr:cxnSp macro="">
      <xdr:nvCxnSpPr>
        <xdr:cNvPr id="409" name="直線コネクタ 408"/>
        <xdr:cNvCxnSpPr/>
      </xdr:nvCxnSpPr>
      <xdr:spPr>
        <a:xfrm>
          <a:off x="9639300" y="13525798"/>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151667</xdr:rowOff>
    </xdr:from>
    <xdr:to>
      <xdr:col>15</xdr:col>
      <xdr:colOff>231775</xdr:colOff>
      <xdr:row>79</xdr:row>
      <xdr:rowOff>81817</xdr:rowOff>
    </xdr:to>
    <xdr:sp macro="" textlink="">
      <xdr:nvSpPr>
        <xdr:cNvPr id="419" name="円/楕円 418"/>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66594</xdr:rowOff>
    </xdr:from>
    <xdr:ext cx="469744" cy="259045"/>
    <xdr:sp macro="" textlink="">
      <xdr:nvSpPr>
        <xdr:cNvPr id="420" name="普通建設事業費 （ うち新規整備　）該当値テキスト"/>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101898</xdr:rowOff>
    </xdr:from>
    <xdr:to>
      <xdr:col>14</xdr:col>
      <xdr:colOff>79375</xdr:colOff>
      <xdr:row>79</xdr:row>
      <xdr:rowOff>32048</xdr:rowOff>
    </xdr:to>
    <xdr:sp macro="" textlink="">
      <xdr:nvSpPr>
        <xdr:cNvPr id="421" name="円/楕円 420"/>
        <xdr:cNvSpPr/>
      </xdr:nvSpPr>
      <xdr:spPr>
        <a:xfrm>
          <a:off x="9588500" y="134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23175</xdr:rowOff>
    </xdr:from>
    <xdr:ext cx="469744" cy="259045"/>
    <xdr:sp macro="" textlink="">
      <xdr:nvSpPr>
        <xdr:cNvPr id="422" name="テキスト ボックス 421"/>
        <xdr:cNvSpPr txBox="1"/>
      </xdr:nvSpPr>
      <xdr:spPr>
        <a:xfrm>
          <a:off x="9404427" y="135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124628</xdr:rowOff>
    </xdr:from>
    <xdr:to>
      <xdr:col>15</xdr:col>
      <xdr:colOff>180975</xdr:colOff>
      <xdr:row>97</xdr:row>
      <xdr:rowOff>63038</xdr:rowOff>
    </xdr:to>
    <xdr:cxnSp macro="">
      <xdr:nvCxnSpPr>
        <xdr:cNvPr id="453" name="直線コネクタ 452"/>
        <xdr:cNvCxnSpPr/>
      </xdr:nvCxnSpPr>
      <xdr:spPr>
        <a:xfrm>
          <a:off x="9639300" y="16583828"/>
          <a:ext cx="838200" cy="10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12238</xdr:rowOff>
    </xdr:from>
    <xdr:to>
      <xdr:col>15</xdr:col>
      <xdr:colOff>231775</xdr:colOff>
      <xdr:row>97</xdr:row>
      <xdr:rowOff>113838</xdr:rowOff>
    </xdr:to>
    <xdr:sp macro="" textlink="">
      <xdr:nvSpPr>
        <xdr:cNvPr id="463" name="円/楕円 462"/>
        <xdr:cNvSpPr/>
      </xdr:nvSpPr>
      <xdr:spPr>
        <a:xfrm>
          <a:off x="10426700" y="1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162115</xdr:rowOff>
    </xdr:from>
    <xdr:ext cx="534377" cy="259045"/>
    <xdr:sp macro="" textlink="">
      <xdr:nvSpPr>
        <xdr:cNvPr id="464" name="普通建設事業費 （ うち更新整備　）該当値テキスト"/>
        <xdr:cNvSpPr txBox="1"/>
      </xdr:nvSpPr>
      <xdr:spPr>
        <a:xfrm>
          <a:off x="10528300" y="166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73828</xdr:rowOff>
    </xdr:from>
    <xdr:to>
      <xdr:col>14</xdr:col>
      <xdr:colOff>79375</xdr:colOff>
      <xdr:row>97</xdr:row>
      <xdr:rowOff>3978</xdr:rowOff>
    </xdr:to>
    <xdr:sp macro="" textlink="">
      <xdr:nvSpPr>
        <xdr:cNvPr id="465" name="円/楕円 464"/>
        <xdr:cNvSpPr/>
      </xdr:nvSpPr>
      <xdr:spPr>
        <a:xfrm>
          <a:off x="9588500" y="165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20505</xdr:rowOff>
    </xdr:from>
    <xdr:ext cx="534377" cy="259045"/>
    <xdr:sp macro="" textlink="">
      <xdr:nvSpPr>
        <xdr:cNvPr id="466" name="テキスト ボックス 465"/>
        <xdr:cNvSpPr txBox="1"/>
      </xdr:nvSpPr>
      <xdr:spPr>
        <a:xfrm>
          <a:off x="9372111" y="163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43117</xdr:rowOff>
    </xdr:from>
    <xdr:to>
      <xdr:col>21</xdr:col>
      <xdr:colOff>161925</xdr:colOff>
      <xdr:row>39</xdr:row>
      <xdr:rowOff>44450</xdr:rowOff>
    </xdr:to>
    <xdr:cxnSp macro="">
      <xdr:nvCxnSpPr>
        <xdr:cNvPr id="501" name="直線コネクタ 500"/>
        <xdr:cNvCxnSpPr/>
      </xdr:nvCxnSpPr>
      <xdr:spPr>
        <a:xfrm>
          <a:off x="13703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37821</xdr:rowOff>
    </xdr:from>
    <xdr:to>
      <xdr:col>19</xdr:col>
      <xdr:colOff>644525</xdr:colOff>
      <xdr:row>39</xdr:row>
      <xdr:rowOff>43117</xdr:rowOff>
    </xdr:to>
    <xdr:cxnSp macro="">
      <xdr:nvCxnSpPr>
        <xdr:cNvPr id="504" name="直線コネクタ 503"/>
        <xdr:cNvCxnSpPr/>
      </xdr:nvCxnSpPr>
      <xdr:spPr>
        <a:xfrm>
          <a:off x="12814300" y="672437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163767</xdr:rowOff>
    </xdr:from>
    <xdr:to>
      <xdr:col>20</xdr:col>
      <xdr:colOff>9525</xdr:colOff>
      <xdr:row>39</xdr:row>
      <xdr:rowOff>93917</xdr:rowOff>
    </xdr:to>
    <xdr:sp macro="" textlink="">
      <xdr:nvSpPr>
        <xdr:cNvPr id="520" name="円/楕円 519"/>
        <xdr:cNvSpPr/>
      </xdr:nvSpPr>
      <xdr:spPr>
        <a:xfrm>
          <a:off x="13652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85044</xdr:rowOff>
    </xdr:from>
    <xdr:ext cx="313932" cy="259045"/>
    <xdr:sp macro="" textlink="">
      <xdr:nvSpPr>
        <xdr:cNvPr id="521" name="テキスト ボックス 520"/>
        <xdr:cNvSpPr txBox="1"/>
      </xdr:nvSpPr>
      <xdr:spPr>
        <a:xfrm>
          <a:off x="13546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158471</xdr:rowOff>
    </xdr:from>
    <xdr:to>
      <xdr:col>18</xdr:col>
      <xdr:colOff>492125</xdr:colOff>
      <xdr:row>39</xdr:row>
      <xdr:rowOff>88621</xdr:rowOff>
    </xdr:to>
    <xdr:sp macro="" textlink="">
      <xdr:nvSpPr>
        <xdr:cNvPr id="522" name="円/楕円 521"/>
        <xdr:cNvSpPr/>
      </xdr:nvSpPr>
      <xdr:spPr>
        <a:xfrm>
          <a:off x="12763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79748</xdr:rowOff>
    </xdr:from>
    <xdr:ext cx="378565" cy="259045"/>
    <xdr:sp macro="" textlink="">
      <xdr:nvSpPr>
        <xdr:cNvPr id="523" name="テキスト ボックス 522"/>
        <xdr:cNvSpPr txBox="1"/>
      </xdr:nvSpPr>
      <xdr:spPr>
        <a:xfrm>
          <a:off x="12625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66679</xdr:rowOff>
    </xdr:from>
    <xdr:to>
      <xdr:col>23</xdr:col>
      <xdr:colOff>517525</xdr:colOff>
      <xdr:row>74</xdr:row>
      <xdr:rowOff>99564</xdr:rowOff>
    </xdr:to>
    <xdr:cxnSp macro="">
      <xdr:nvCxnSpPr>
        <xdr:cNvPr id="603" name="直線コネクタ 602"/>
        <xdr:cNvCxnSpPr/>
      </xdr:nvCxnSpPr>
      <xdr:spPr>
        <a:xfrm>
          <a:off x="15481300" y="12753979"/>
          <a:ext cx="8382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66679</xdr:rowOff>
    </xdr:from>
    <xdr:to>
      <xdr:col>22</xdr:col>
      <xdr:colOff>365125</xdr:colOff>
      <xdr:row>74</xdr:row>
      <xdr:rowOff>85603</xdr:rowOff>
    </xdr:to>
    <xdr:cxnSp macro="">
      <xdr:nvCxnSpPr>
        <xdr:cNvPr id="606" name="直線コネクタ 605"/>
        <xdr:cNvCxnSpPr/>
      </xdr:nvCxnSpPr>
      <xdr:spPr>
        <a:xfrm flipV="1">
          <a:off x="14592300" y="12753979"/>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85603</xdr:rowOff>
    </xdr:from>
    <xdr:to>
      <xdr:col>21</xdr:col>
      <xdr:colOff>161925</xdr:colOff>
      <xdr:row>74</xdr:row>
      <xdr:rowOff>108839</xdr:rowOff>
    </xdr:to>
    <xdr:cxnSp macro="">
      <xdr:nvCxnSpPr>
        <xdr:cNvPr id="609" name="直線コネクタ 608"/>
        <xdr:cNvCxnSpPr/>
      </xdr:nvCxnSpPr>
      <xdr:spPr>
        <a:xfrm flipV="1">
          <a:off x="13703300" y="12772903"/>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108839</xdr:rowOff>
    </xdr:from>
    <xdr:to>
      <xdr:col>19</xdr:col>
      <xdr:colOff>644525</xdr:colOff>
      <xdr:row>74</xdr:row>
      <xdr:rowOff>123404</xdr:rowOff>
    </xdr:to>
    <xdr:cxnSp macro="">
      <xdr:nvCxnSpPr>
        <xdr:cNvPr id="612" name="直線コネクタ 611"/>
        <xdr:cNvCxnSpPr/>
      </xdr:nvCxnSpPr>
      <xdr:spPr>
        <a:xfrm flipV="1">
          <a:off x="12814300" y="1279613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48764</xdr:rowOff>
    </xdr:from>
    <xdr:to>
      <xdr:col>23</xdr:col>
      <xdr:colOff>568325</xdr:colOff>
      <xdr:row>74</xdr:row>
      <xdr:rowOff>150364</xdr:rowOff>
    </xdr:to>
    <xdr:sp macro="" textlink="">
      <xdr:nvSpPr>
        <xdr:cNvPr id="622" name="円/楕円 621"/>
        <xdr:cNvSpPr/>
      </xdr:nvSpPr>
      <xdr:spPr>
        <a:xfrm>
          <a:off x="162687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71641</xdr:rowOff>
    </xdr:from>
    <xdr:ext cx="534377" cy="259045"/>
    <xdr:sp macro="" textlink="">
      <xdr:nvSpPr>
        <xdr:cNvPr id="623" name="公債費該当値テキスト"/>
        <xdr:cNvSpPr txBox="1"/>
      </xdr:nvSpPr>
      <xdr:spPr>
        <a:xfrm>
          <a:off x="16370300" y="125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15879</xdr:rowOff>
    </xdr:from>
    <xdr:to>
      <xdr:col>22</xdr:col>
      <xdr:colOff>415925</xdr:colOff>
      <xdr:row>74</xdr:row>
      <xdr:rowOff>117479</xdr:rowOff>
    </xdr:to>
    <xdr:sp macro="" textlink="">
      <xdr:nvSpPr>
        <xdr:cNvPr id="624" name="円/楕円 623"/>
        <xdr:cNvSpPr/>
      </xdr:nvSpPr>
      <xdr:spPr>
        <a:xfrm>
          <a:off x="15430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134006</xdr:rowOff>
    </xdr:from>
    <xdr:ext cx="534377" cy="259045"/>
    <xdr:sp macro="" textlink="">
      <xdr:nvSpPr>
        <xdr:cNvPr id="625" name="テキスト ボックス 624"/>
        <xdr:cNvSpPr txBox="1"/>
      </xdr:nvSpPr>
      <xdr:spPr>
        <a:xfrm>
          <a:off x="15214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34803</xdr:rowOff>
    </xdr:from>
    <xdr:to>
      <xdr:col>21</xdr:col>
      <xdr:colOff>212725</xdr:colOff>
      <xdr:row>74</xdr:row>
      <xdr:rowOff>136403</xdr:rowOff>
    </xdr:to>
    <xdr:sp macro="" textlink="">
      <xdr:nvSpPr>
        <xdr:cNvPr id="626" name="円/楕円 625"/>
        <xdr:cNvSpPr/>
      </xdr:nvSpPr>
      <xdr:spPr>
        <a:xfrm>
          <a:off x="14541500" y="12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152930</xdr:rowOff>
    </xdr:from>
    <xdr:ext cx="534377" cy="259045"/>
    <xdr:sp macro="" textlink="">
      <xdr:nvSpPr>
        <xdr:cNvPr id="627" name="テキスト ボックス 626"/>
        <xdr:cNvSpPr txBox="1"/>
      </xdr:nvSpPr>
      <xdr:spPr>
        <a:xfrm>
          <a:off x="14325111" y="12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58039</xdr:rowOff>
    </xdr:from>
    <xdr:to>
      <xdr:col>20</xdr:col>
      <xdr:colOff>9525</xdr:colOff>
      <xdr:row>74</xdr:row>
      <xdr:rowOff>159639</xdr:rowOff>
    </xdr:to>
    <xdr:sp macro="" textlink="">
      <xdr:nvSpPr>
        <xdr:cNvPr id="628" name="円/楕円 627"/>
        <xdr:cNvSpPr/>
      </xdr:nvSpPr>
      <xdr:spPr>
        <a:xfrm>
          <a:off x="13652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4716</xdr:rowOff>
    </xdr:from>
    <xdr:ext cx="534377" cy="259045"/>
    <xdr:sp macro="" textlink="">
      <xdr:nvSpPr>
        <xdr:cNvPr id="629" name="テキスト ボックス 628"/>
        <xdr:cNvSpPr txBox="1"/>
      </xdr:nvSpPr>
      <xdr:spPr>
        <a:xfrm>
          <a:off x="13436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72604</xdr:rowOff>
    </xdr:from>
    <xdr:to>
      <xdr:col>18</xdr:col>
      <xdr:colOff>492125</xdr:colOff>
      <xdr:row>75</xdr:row>
      <xdr:rowOff>2754</xdr:rowOff>
    </xdr:to>
    <xdr:sp macro="" textlink="">
      <xdr:nvSpPr>
        <xdr:cNvPr id="630" name="円/楕円 629"/>
        <xdr:cNvSpPr/>
      </xdr:nvSpPr>
      <xdr:spPr>
        <a:xfrm>
          <a:off x="12763500" y="127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19281</xdr:rowOff>
    </xdr:from>
    <xdr:ext cx="534377" cy="259045"/>
    <xdr:sp macro="" textlink="">
      <xdr:nvSpPr>
        <xdr:cNvPr id="631" name="テキスト ボックス 630"/>
        <xdr:cNvSpPr txBox="1"/>
      </xdr:nvSpPr>
      <xdr:spPr>
        <a:xfrm>
          <a:off x="12547111" y="125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3169</xdr:rowOff>
    </xdr:from>
    <xdr:to>
      <xdr:col>23</xdr:col>
      <xdr:colOff>517525</xdr:colOff>
      <xdr:row>99</xdr:row>
      <xdr:rowOff>4559</xdr:rowOff>
    </xdr:to>
    <xdr:cxnSp macro="">
      <xdr:nvCxnSpPr>
        <xdr:cNvPr id="660" name="直線コネクタ 659"/>
        <xdr:cNvCxnSpPr/>
      </xdr:nvCxnSpPr>
      <xdr:spPr>
        <a:xfrm>
          <a:off x="15481300" y="1697671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3169</xdr:rowOff>
    </xdr:from>
    <xdr:to>
      <xdr:col>22</xdr:col>
      <xdr:colOff>365125</xdr:colOff>
      <xdr:row>99</xdr:row>
      <xdr:rowOff>8617</xdr:rowOff>
    </xdr:to>
    <xdr:cxnSp macro="">
      <xdr:nvCxnSpPr>
        <xdr:cNvPr id="663" name="直線コネクタ 662"/>
        <xdr:cNvCxnSpPr/>
      </xdr:nvCxnSpPr>
      <xdr:spPr>
        <a:xfrm flipV="1">
          <a:off x="14592300" y="16976719"/>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117145</xdr:rowOff>
    </xdr:from>
    <xdr:to>
      <xdr:col>21</xdr:col>
      <xdr:colOff>161925</xdr:colOff>
      <xdr:row>99</xdr:row>
      <xdr:rowOff>8617</xdr:rowOff>
    </xdr:to>
    <xdr:cxnSp macro="">
      <xdr:nvCxnSpPr>
        <xdr:cNvPr id="666" name="直線コネクタ 665"/>
        <xdr:cNvCxnSpPr/>
      </xdr:nvCxnSpPr>
      <xdr:spPr>
        <a:xfrm>
          <a:off x="13703300" y="16919245"/>
          <a:ext cx="8890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11207</xdr:rowOff>
    </xdr:from>
    <xdr:to>
      <xdr:col>19</xdr:col>
      <xdr:colOff>644525</xdr:colOff>
      <xdr:row>98</xdr:row>
      <xdr:rowOff>117145</xdr:rowOff>
    </xdr:to>
    <xdr:cxnSp macro="">
      <xdr:nvCxnSpPr>
        <xdr:cNvPr id="669" name="直線コネクタ 668"/>
        <xdr:cNvCxnSpPr/>
      </xdr:nvCxnSpPr>
      <xdr:spPr>
        <a:xfrm>
          <a:off x="12814300" y="16813307"/>
          <a:ext cx="889000" cy="10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125209</xdr:rowOff>
    </xdr:from>
    <xdr:to>
      <xdr:col>23</xdr:col>
      <xdr:colOff>568325</xdr:colOff>
      <xdr:row>99</xdr:row>
      <xdr:rowOff>55359</xdr:rowOff>
    </xdr:to>
    <xdr:sp macro="" textlink="">
      <xdr:nvSpPr>
        <xdr:cNvPr id="679" name="円/楕円 678"/>
        <xdr:cNvSpPr/>
      </xdr:nvSpPr>
      <xdr:spPr>
        <a:xfrm>
          <a:off x="16268700" y="169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40136</xdr:rowOff>
    </xdr:from>
    <xdr:ext cx="469744" cy="259045"/>
    <xdr:sp macro="" textlink="">
      <xdr:nvSpPr>
        <xdr:cNvPr id="680" name="積立金該当値テキスト"/>
        <xdr:cNvSpPr txBox="1"/>
      </xdr:nvSpPr>
      <xdr:spPr>
        <a:xfrm>
          <a:off x="16370300" y="168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123819</xdr:rowOff>
    </xdr:from>
    <xdr:to>
      <xdr:col>22</xdr:col>
      <xdr:colOff>415925</xdr:colOff>
      <xdr:row>99</xdr:row>
      <xdr:rowOff>53969</xdr:rowOff>
    </xdr:to>
    <xdr:sp macro="" textlink="">
      <xdr:nvSpPr>
        <xdr:cNvPr id="681" name="円/楕円 680"/>
        <xdr:cNvSpPr/>
      </xdr:nvSpPr>
      <xdr:spPr>
        <a:xfrm>
          <a:off x="15430500" y="169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45096</xdr:rowOff>
    </xdr:from>
    <xdr:ext cx="469744" cy="259045"/>
    <xdr:sp macro="" textlink="">
      <xdr:nvSpPr>
        <xdr:cNvPr id="682" name="テキスト ボックス 681"/>
        <xdr:cNvSpPr txBox="1"/>
      </xdr:nvSpPr>
      <xdr:spPr>
        <a:xfrm>
          <a:off x="15246427" y="1701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129267</xdr:rowOff>
    </xdr:from>
    <xdr:to>
      <xdr:col>21</xdr:col>
      <xdr:colOff>212725</xdr:colOff>
      <xdr:row>99</xdr:row>
      <xdr:rowOff>59417</xdr:rowOff>
    </xdr:to>
    <xdr:sp macro="" textlink="">
      <xdr:nvSpPr>
        <xdr:cNvPr id="683" name="円/楕円 682"/>
        <xdr:cNvSpPr/>
      </xdr:nvSpPr>
      <xdr:spPr>
        <a:xfrm>
          <a:off x="14541500" y="16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50544</xdr:rowOff>
    </xdr:from>
    <xdr:ext cx="469744" cy="259045"/>
    <xdr:sp macro="" textlink="">
      <xdr:nvSpPr>
        <xdr:cNvPr id="684" name="テキスト ボックス 683"/>
        <xdr:cNvSpPr txBox="1"/>
      </xdr:nvSpPr>
      <xdr:spPr>
        <a:xfrm>
          <a:off x="14357427" y="170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66345</xdr:rowOff>
    </xdr:from>
    <xdr:to>
      <xdr:col>20</xdr:col>
      <xdr:colOff>9525</xdr:colOff>
      <xdr:row>98</xdr:row>
      <xdr:rowOff>167945</xdr:rowOff>
    </xdr:to>
    <xdr:sp macro="" textlink="">
      <xdr:nvSpPr>
        <xdr:cNvPr id="685" name="円/楕円 684"/>
        <xdr:cNvSpPr/>
      </xdr:nvSpPr>
      <xdr:spPr>
        <a:xfrm>
          <a:off x="13652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159072</xdr:rowOff>
    </xdr:from>
    <xdr:ext cx="469744" cy="259045"/>
    <xdr:sp macro="" textlink="">
      <xdr:nvSpPr>
        <xdr:cNvPr id="686" name="テキスト ボックス 685"/>
        <xdr:cNvSpPr txBox="1"/>
      </xdr:nvSpPr>
      <xdr:spPr>
        <a:xfrm>
          <a:off x="13468427" y="1696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131857</xdr:rowOff>
    </xdr:from>
    <xdr:to>
      <xdr:col>18</xdr:col>
      <xdr:colOff>492125</xdr:colOff>
      <xdr:row>98</xdr:row>
      <xdr:rowOff>62007</xdr:rowOff>
    </xdr:to>
    <xdr:sp macro="" textlink="">
      <xdr:nvSpPr>
        <xdr:cNvPr id="687" name="円/楕円 686"/>
        <xdr:cNvSpPr/>
      </xdr:nvSpPr>
      <xdr:spPr>
        <a:xfrm>
          <a:off x="12763500" y="167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53134</xdr:rowOff>
    </xdr:from>
    <xdr:ext cx="534377" cy="259045"/>
    <xdr:sp macro="" textlink="">
      <xdr:nvSpPr>
        <xdr:cNvPr id="688" name="テキスト ボックス 687"/>
        <xdr:cNvSpPr txBox="1"/>
      </xdr:nvSpPr>
      <xdr:spPr>
        <a:xfrm>
          <a:off x="12547111" y="168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29096</xdr:rowOff>
    </xdr:from>
    <xdr:to>
      <xdr:col>32</xdr:col>
      <xdr:colOff>187325</xdr:colOff>
      <xdr:row>37</xdr:row>
      <xdr:rowOff>163703</xdr:rowOff>
    </xdr:to>
    <xdr:cxnSp macro="">
      <xdr:nvCxnSpPr>
        <xdr:cNvPr id="717" name="直線コネクタ 716"/>
        <xdr:cNvCxnSpPr/>
      </xdr:nvCxnSpPr>
      <xdr:spPr>
        <a:xfrm>
          <a:off x="21323300" y="6372746"/>
          <a:ext cx="838200" cy="1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29096</xdr:rowOff>
    </xdr:from>
    <xdr:to>
      <xdr:col>31</xdr:col>
      <xdr:colOff>34925</xdr:colOff>
      <xdr:row>37</xdr:row>
      <xdr:rowOff>95847</xdr:rowOff>
    </xdr:to>
    <xdr:cxnSp macro="">
      <xdr:nvCxnSpPr>
        <xdr:cNvPr id="720" name="直線コネクタ 719"/>
        <xdr:cNvCxnSpPr/>
      </xdr:nvCxnSpPr>
      <xdr:spPr>
        <a:xfrm flipV="1">
          <a:off x="20434300" y="6372746"/>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112742</xdr:rowOff>
    </xdr:from>
    <xdr:ext cx="469744" cy="259045"/>
    <xdr:sp macro="" textlink="">
      <xdr:nvSpPr>
        <xdr:cNvPr id="722" name="テキスト ボックス 721"/>
        <xdr:cNvSpPr txBox="1"/>
      </xdr:nvSpPr>
      <xdr:spPr>
        <a:xfrm>
          <a:off x="21088427"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14084</xdr:rowOff>
    </xdr:from>
    <xdr:to>
      <xdr:col>29</xdr:col>
      <xdr:colOff>517525</xdr:colOff>
      <xdr:row>37</xdr:row>
      <xdr:rowOff>95847</xdr:rowOff>
    </xdr:to>
    <xdr:cxnSp macro="">
      <xdr:nvCxnSpPr>
        <xdr:cNvPr id="723" name="直線コネクタ 722"/>
        <xdr:cNvCxnSpPr/>
      </xdr:nvCxnSpPr>
      <xdr:spPr>
        <a:xfrm>
          <a:off x="19545300" y="6357734"/>
          <a:ext cx="889000" cy="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127563</xdr:rowOff>
    </xdr:from>
    <xdr:ext cx="469744" cy="259045"/>
    <xdr:sp macro="" textlink="">
      <xdr:nvSpPr>
        <xdr:cNvPr id="725" name="テキスト ボックス 724"/>
        <xdr:cNvSpPr txBox="1"/>
      </xdr:nvSpPr>
      <xdr:spPr>
        <a:xfrm>
          <a:off x="20199427" y="66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109868</xdr:rowOff>
    </xdr:from>
    <xdr:to>
      <xdr:col>28</xdr:col>
      <xdr:colOff>314325</xdr:colOff>
      <xdr:row>37</xdr:row>
      <xdr:rowOff>14084</xdr:rowOff>
    </xdr:to>
    <xdr:cxnSp macro="">
      <xdr:nvCxnSpPr>
        <xdr:cNvPr id="726" name="直線コネクタ 725"/>
        <xdr:cNvCxnSpPr/>
      </xdr:nvCxnSpPr>
      <xdr:spPr>
        <a:xfrm>
          <a:off x="18656300" y="6282068"/>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141698</xdr:rowOff>
    </xdr:from>
    <xdr:ext cx="469744" cy="259045"/>
    <xdr:sp macro="" textlink="">
      <xdr:nvSpPr>
        <xdr:cNvPr id="728" name="テキスト ボックス 727"/>
        <xdr:cNvSpPr txBox="1"/>
      </xdr:nvSpPr>
      <xdr:spPr>
        <a:xfrm>
          <a:off x="19310427" y="66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145622</xdr:rowOff>
    </xdr:from>
    <xdr:ext cx="469744" cy="259045"/>
    <xdr:sp macro="" textlink="">
      <xdr:nvSpPr>
        <xdr:cNvPr id="730" name="テキスト ボックス 729"/>
        <xdr:cNvSpPr txBox="1"/>
      </xdr:nvSpPr>
      <xdr:spPr>
        <a:xfrm>
          <a:off x="18421427" y="66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112903</xdr:rowOff>
    </xdr:from>
    <xdr:to>
      <xdr:col>32</xdr:col>
      <xdr:colOff>238125</xdr:colOff>
      <xdr:row>38</xdr:row>
      <xdr:rowOff>43053</xdr:rowOff>
    </xdr:to>
    <xdr:sp macro="" textlink="">
      <xdr:nvSpPr>
        <xdr:cNvPr id="736" name="円/楕円 735"/>
        <xdr:cNvSpPr/>
      </xdr:nvSpPr>
      <xdr:spPr>
        <a:xfrm>
          <a:off x="221107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135780</xdr:rowOff>
    </xdr:from>
    <xdr:ext cx="469744" cy="259045"/>
    <xdr:sp macro="" textlink="">
      <xdr:nvSpPr>
        <xdr:cNvPr id="737" name="投資及び出資金該当値テキスト"/>
        <xdr:cNvSpPr txBox="1"/>
      </xdr:nvSpPr>
      <xdr:spPr>
        <a:xfrm>
          <a:off x="22212300" y="63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149746</xdr:rowOff>
    </xdr:from>
    <xdr:to>
      <xdr:col>31</xdr:col>
      <xdr:colOff>85725</xdr:colOff>
      <xdr:row>37</xdr:row>
      <xdr:rowOff>79896</xdr:rowOff>
    </xdr:to>
    <xdr:sp macro="" textlink="">
      <xdr:nvSpPr>
        <xdr:cNvPr id="738" name="円/楕円 737"/>
        <xdr:cNvSpPr/>
      </xdr:nvSpPr>
      <xdr:spPr>
        <a:xfrm>
          <a:off x="21272500" y="63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96423</xdr:rowOff>
    </xdr:from>
    <xdr:ext cx="469744" cy="259045"/>
    <xdr:sp macro="" textlink="">
      <xdr:nvSpPr>
        <xdr:cNvPr id="739" name="テキスト ボックス 738"/>
        <xdr:cNvSpPr txBox="1"/>
      </xdr:nvSpPr>
      <xdr:spPr>
        <a:xfrm>
          <a:off x="21088427" y="60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45047</xdr:rowOff>
    </xdr:from>
    <xdr:to>
      <xdr:col>29</xdr:col>
      <xdr:colOff>568325</xdr:colOff>
      <xdr:row>37</xdr:row>
      <xdr:rowOff>146647</xdr:rowOff>
    </xdr:to>
    <xdr:sp macro="" textlink="">
      <xdr:nvSpPr>
        <xdr:cNvPr id="740" name="円/楕円 739"/>
        <xdr:cNvSpPr/>
      </xdr:nvSpPr>
      <xdr:spPr>
        <a:xfrm>
          <a:off x="20383500" y="63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163174</xdr:rowOff>
    </xdr:from>
    <xdr:ext cx="469744" cy="259045"/>
    <xdr:sp macro="" textlink="">
      <xdr:nvSpPr>
        <xdr:cNvPr id="741" name="テキスト ボックス 740"/>
        <xdr:cNvSpPr txBox="1"/>
      </xdr:nvSpPr>
      <xdr:spPr>
        <a:xfrm>
          <a:off x="20199427" y="61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134734</xdr:rowOff>
    </xdr:from>
    <xdr:to>
      <xdr:col>28</xdr:col>
      <xdr:colOff>365125</xdr:colOff>
      <xdr:row>37</xdr:row>
      <xdr:rowOff>64884</xdr:rowOff>
    </xdr:to>
    <xdr:sp macro="" textlink="">
      <xdr:nvSpPr>
        <xdr:cNvPr id="742" name="円/楕円 741"/>
        <xdr:cNvSpPr/>
      </xdr:nvSpPr>
      <xdr:spPr>
        <a:xfrm>
          <a:off x="19494500" y="63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81411</xdr:rowOff>
    </xdr:from>
    <xdr:ext cx="469744" cy="259045"/>
    <xdr:sp macro="" textlink="">
      <xdr:nvSpPr>
        <xdr:cNvPr id="743" name="テキスト ボックス 742"/>
        <xdr:cNvSpPr txBox="1"/>
      </xdr:nvSpPr>
      <xdr:spPr>
        <a:xfrm>
          <a:off x="19310427" y="60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59068</xdr:rowOff>
    </xdr:from>
    <xdr:to>
      <xdr:col>27</xdr:col>
      <xdr:colOff>161925</xdr:colOff>
      <xdr:row>36</xdr:row>
      <xdr:rowOff>160668</xdr:rowOff>
    </xdr:to>
    <xdr:sp macro="" textlink="">
      <xdr:nvSpPr>
        <xdr:cNvPr id="744" name="円/楕円 743"/>
        <xdr:cNvSpPr/>
      </xdr:nvSpPr>
      <xdr:spPr>
        <a:xfrm>
          <a:off x="18605500" y="6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5745</xdr:rowOff>
    </xdr:from>
    <xdr:ext cx="534377" cy="259045"/>
    <xdr:sp macro="" textlink="">
      <xdr:nvSpPr>
        <xdr:cNvPr id="745" name="テキスト ボックス 744"/>
        <xdr:cNvSpPr txBox="1"/>
      </xdr:nvSpPr>
      <xdr:spPr>
        <a:xfrm>
          <a:off x="18389111" y="60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118440</xdr:rowOff>
    </xdr:from>
    <xdr:to>
      <xdr:col>32</xdr:col>
      <xdr:colOff>187325</xdr:colOff>
      <xdr:row>58</xdr:row>
      <xdr:rowOff>123813</xdr:rowOff>
    </xdr:to>
    <xdr:cxnSp macro="">
      <xdr:nvCxnSpPr>
        <xdr:cNvPr id="772" name="直線コネクタ 771"/>
        <xdr:cNvCxnSpPr/>
      </xdr:nvCxnSpPr>
      <xdr:spPr>
        <a:xfrm>
          <a:off x="21323300" y="10062540"/>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18839</xdr:rowOff>
    </xdr:from>
    <xdr:to>
      <xdr:col>31</xdr:col>
      <xdr:colOff>34925</xdr:colOff>
      <xdr:row>58</xdr:row>
      <xdr:rowOff>118440</xdr:rowOff>
    </xdr:to>
    <xdr:cxnSp macro="">
      <xdr:nvCxnSpPr>
        <xdr:cNvPr id="775" name="直線コネクタ 774"/>
        <xdr:cNvCxnSpPr/>
      </xdr:nvCxnSpPr>
      <xdr:spPr>
        <a:xfrm>
          <a:off x="20434300" y="9962939"/>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18839</xdr:rowOff>
    </xdr:from>
    <xdr:to>
      <xdr:col>29</xdr:col>
      <xdr:colOff>517525</xdr:colOff>
      <xdr:row>58</xdr:row>
      <xdr:rowOff>107307</xdr:rowOff>
    </xdr:to>
    <xdr:cxnSp macro="">
      <xdr:nvCxnSpPr>
        <xdr:cNvPr id="778" name="直線コネクタ 777"/>
        <xdr:cNvCxnSpPr/>
      </xdr:nvCxnSpPr>
      <xdr:spPr>
        <a:xfrm flipV="1">
          <a:off x="19545300" y="9962939"/>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104198</xdr:rowOff>
    </xdr:from>
    <xdr:to>
      <xdr:col>28</xdr:col>
      <xdr:colOff>314325</xdr:colOff>
      <xdr:row>58</xdr:row>
      <xdr:rowOff>107307</xdr:rowOff>
    </xdr:to>
    <xdr:cxnSp macro="">
      <xdr:nvCxnSpPr>
        <xdr:cNvPr id="781" name="直線コネクタ 780"/>
        <xdr:cNvCxnSpPr/>
      </xdr:nvCxnSpPr>
      <xdr:spPr>
        <a:xfrm>
          <a:off x="18656300" y="1004829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73013</xdr:rowOff>
    </xdr:from>
    <xdr:to>
      <xdr:col>32</xdr:col>
      <xdr:colOff>238125</xdr:colOff>
      <xdr:row>59</xdr:row>
      <xdr:rowOff>3163</xdr:rowOff>
    </xdr:to>
    <xdr:sp macro="" textlink="">
      <xdr:nvSpPr>
        <xdr:cNvPr id="791" name="円/楕円 790"/>
        <xdr:cNvSpPr/>
      </xdr:nvSpPr>
      <xdr:spPr>
        <a:xfrm>
          <a:off x="221107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159390</xdr:rowOff>
    </xdr:from>
    <xdr:ext cx="378565" cy="259045"/>
    <xdr:sp macro="" textlink="">
      <xdr:nvSpPr>
        <xdr:cNvPr id="792" name="貸付金該当値テキスト"/>
        <xdr:cNvSpPr txBox="1"/>
      </xdr:nvSpPr>
      <xdr:spPr>
        <a:xfrm>
          <a:off x="22212300" y="993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67640</xdr:rowOff>
    </xdr:from>
    <xdr:to>
      <xdr:col>31</xdr:col>
      <xdr:colOff>85725</xdr:colOff>
      <xdr:row>58</xdr:row>
      <xdr:rowOff>169240</xdr:rowOff>
    </xdr:to>
    <xdr:sp macro="" textlink="">
      <xdr:nvSpPr>
        <xdr:cNvPr id="793" name="円/楕円 792"/>
        <xdr:cNvSpPr/>
      </xdr:nvSpPr>
      <xdr:spPr>
        <a:xfrm>
          <a:off x="21272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160367</xdr:rowOff>
    </xdr:from>
    <xdr:ext cx="378565" cy="259045"/>
    <xdr:sp macro="" textlink="">
      <xdr:nvSpPr>
        <xdr:cNvPr id="794" name="テキスト ボックス 793"/>
        <xdr:cNvSpPr txBox="1"/>
      </xdr:nvSpPr>
      <xdr:spPr>
        <a:xfrm>
          <a:off x="21134017" y="101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139489</xdr:rowOff>
    </xdr:from>
    <xdr:to>
      <xdr:col>29</xdr:col>
      <xdr:colOff>568325</xdr:colOff>
      <xdr:row>58</xdr:row>
      <xdr:rowOff>69639</xdr:rowOff>
    </xdr:to>
    <xdr:sp macro="" textlink="">
      <xdr:nvSpPr>
        <xdr:cNvPr id="795" name="円/楕円 794"/>
        <xdr:cNvSpPr/>
      </xdr:nvSpPr>
      <xdr:spPr>
        <a:xfrm>
          <a:off x="20383500" y="9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60766</xdr:rowOff>
    </xdr:from>
    <xdr:ext cx="469744" cy="259045"/>
    <xdr:sp macro="" textlink="">
      <xdr:nvSpPr>
        <xdr:cNvPr id="796" name="テキスト ボックス 795"/>
        <xdr:cNvSpPr txBox="1"/>
      </xdr:nvSpPr>
      <xdr:spPr>
        <a:xfrm>
          <a:off x="20199427" y="100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56507</xdr:rowOff>
    </xdr:from>
    <xdr:to>
      <xdr:col>28</xdr:col>
      <xdr:colOff>365125</xdr:colOff>
      <xdr:row>58</xdr:row>
      <xdr:rowOff>158107</xdr:rowOff>
    </xdr:to>
    <xdr:sp macro="" textlink="">
      <xdr:nvSpPr>
        <xdr:cNvPr id="797" name="円/楕円 796"/>
        <xdr:cNvSpPr/>
      </xdr:nvSpPr>
      <xdr:spPr>
        <a:xfrm>
          <a:off x="19494500" y="100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149234</xdr:rowOff>
    </xdr:from>
    <xdr:ext cx="469744" cy="259045"/>
    <xdr:sp macro="" textlink="">
      <xdr:nvSpPr>
        <xdr:cNvPr id="798" name="テキスト ボックス 797"/>
        <xdr:cNvSpPr txBox="1"/>
      </xdr:nvSpPr>
      <xdr:spPr>
        <a:xfrm>
          <a:off x="19310427" y="100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53398</xdr:rowOff>
    </xdr:from>
    <xdr:to>
      <xdr:col>27</xdr:col>
      <xdr:colOff>161925</xdr:colOff>
      <xdr:row>58</xdr:row>
      <xdr:rowOff>154998</xdr:rowOff>
    </xdr:to>
    <xdr:sp macro="" textlink="">
      <xdr:nvSpPr>
        <xdr:cNvPr id="799" name="円/楕円 798"/>
        <xdr:cNvSpPr/>
      </xdr:nvSpPr>
      <xdr:spPr>
        <a:xfrm>
          <a:off x="18605500" y="99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146125</xdr:rowOff>
    </xdr:from>
    <xdr:ext cx="469744" cy="259045"/>
    <xdr:sp macro="" textlink="">
      <xdr:nvSpPr>
        <xdr:cNvPr id="800" name="テキスト ボックス 799"/>
        <xdr:cNvSpPr txBox="1"/>
      </xdr:nvSpPr>
      <xdr:spPr>
        <a:xfrm>
          <a:off x="18421427" y="100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76172</xdr:rowOff>
    </xdr:from>
    <xdr:to>
      <xdr:col>32</xdr:col>
      <xdr:colOff>187325</xdr:colOff>
      <xdr:row>74</xdr:row>
      <xdr:rowOff>142809</xdr:rowOff>
    </xdr:to>
    <xdr:cxnSp macro="">
      <xdr:nvCxnSpPr>
        <xdr:cNvPr id="828" name="直線コネクタ 827"/>
        <xdr:cNvCxnSpPr/>
      </xdr:nvCxnSpPr>
      <xdr:spPr>
        <a:xfrm flipV="1">
          <a:off x="21323300" y="12763472"/>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142809</xdr:rowOff>
    </xdr:from>
    <xdr:to>
      <xdr:col>31</xdr:col>
      <xdr:colOff>34925</xdr:colOff>
      <xdr:row>75</xdr:row>
      <xdr:rowOff>14930</xdr:rowOff>
    </xdr:to>
    <xdr:cxnSp macro="">
      <xdr:nvCxnSpPr>
        <xdr:cNvPr id="831" name="直線コネクタ 830"/>
        <xdr:cNvCxnSpPr/>
      </xdr:nvCxnSpPr>
      <xdr:spPr>
        <a:xfrm flipV="1">
          <a:off x="20434300" y="12830109"/>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7729</xdr:rowOff>
    </xdr:from>
    <xdr:to>
      <xdr:col>29</xdr:col>
      <xdr:colOff>517525</xdr:colOff>
      <xdr:row>75</xdr:row>
      <xdr:rowOff>14930</xdr:rowOff>
    </xdr:to>
    <xdr:cxnSp macro="">
      <xdr:nvCxnSpPr>
        <xdr:cNvPr id="834" name="直線コネクタ 833"/>
        <xdr:cNvCxnSpPr/>
      </xdr:nvCxnSpPr>
      <xdr:spPr>
        <a:xfrm>
          <a:off x="19545300" y="1286647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7729</xdr:rowOff>
    </xdr:from>
    <xdr:to>
      <xdr:col>28</xdr:col>
      <xdr:colOff>314325</xdr:colOff>
      <xdr:row>75</xdr:row>
      <xdr:rowOff>28418</xdr:rowOff>
    </xdr:to>
    <xdr:cxnSp macro="">
      <xdr:nvCxnSpPr>
        <xdr:cNvPr id="837" name="直線コネクタ 836"/>
        <xdr:cNvCxnSpPr/>
      </xdr:nvCxnSpPr>
      <xdr:spPr>
        <a:xfrm flipV="1">
          <a:off x="18656300" y="1286647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25372</xdr:rowOff>
    </xdr:from>
    <xdr:to>
      <xdr:col>32</xdr:col>
      <xdr:colOff>238125</xdr:colOff>
      <xdr:row>74</xdr:row>
      <xdr:rowOff>126972</xdr:rowOff>
    </xdr:to>
    <xdr:sp macro="" textlink="">
      <xdr:nvSpPr>
        <xdr:cNvPr id="847" name="円/楕円 846"/>
        <xdr:cNvSpPr/>
      </xdr:nvSpPr>
      <xdr:spPr>
        <a:xfrm>
          <a:off x="22110700" y="127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48249</xdr:rowOff>
    </xdr:from>
    <xdr:ext cx="534377" cy="259045"/>
    <xdr:sp macro="" textlink="">
      <xdr:nvSpPr>
        <xdr:cNvPr id="848" name="繰出金該当値テキスト"/>
        <xdr:cNvSpPr txBox="1"/>
      </xdr:nvSpPr>
      <xdr:spPr>
        <a:xfrm>
          <a:off x="22212300" y="125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92009</xdr:rowOff>
    </xdr:from>
    <xdr:to>
      <xdr:col>31</xdr:col>
      <xdr:colOff>85725</xdr:colOff>
      <xdr:row>75</xdr:row>
      <xdr:rowOff>22159</xdr:rowOff>
    </xdr:to>
    <xdr:sp macro="" textlink="">
      <xdr:nvSpPr>
        <xdr:cNvPr id="849" name="円/楕円 848"/>
        <xdr:cNvSpPr/>
      </xdr:nvSpPr>
      <xdr:spPr>
        <a:xfrm>
          <a:off x="21272500" y="12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38686</xdr:rowOff>
    </xdr:from>
    <xdr:ext cx="534377" cy="259045"/>
    <xdr:sp macro="" textlink="">
      <xdr:nvSpPr>
        <xdr:cNvPr id="850" name="テキスト ボックス 849"/>
        <xdr:cNvSpPr txBox="1"/>
      </xdr:nvSpPr>
      <xdr:spPr>
        <a:xfrm>
          <a:off x="21056111" y="12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135580</xdr:rowOff>
    </xdr:from>
    <xdr:to>
      <xdr:col>29</xdr:col>
      <xdr:colOff>568325</xdr:colOff>
      <xdr:row>75</xdr:row>
      <xdr:rowOff>65730</xdr:rowOff>
    </xdr:to>
    <xdr:sp macro="" textlink="">
      <xdr:nvSpPr>
        <xdr:cNvPr id="851" name="円/楕円 850"/>
        <xdr:cNvSpPr/>
      </xdr:nvSpPr>
      <xdr:spPr>
        <a:xfrm>
          <a:off x="20383500" y="128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82257</xdr:rowOff>
    </xdr:from>
    <xdr:ext cx="534377" cy="259045"/>
    <xdr:sp macro="" textlink="">
      <xdr:nvSpPr>
        <xdr:cNvPr id="852" name="テキスト ボックス 851"/>
        <xdr:cNvSpPr txBox="1"/>
      </xdr:nvSpPr>
      <xdr:spPr>
        <a:xfrm>
          <a:off x="20167111" y="125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128379</xdr:rowOff>
    </xdr:from>
    <xdr:to>
      <xdr:col>28</xdr:col>
      <xdr:colOff>365125</xdr:colOff>
      <xdr:row>75</xdr:row>
      <xdr:rowOff>58529</xdr:rowOff>
    </xdr:to>
    <xdr:sp macro="" textlink="">
      <xdr:nvSpPr>
        <xdr:cNvPr id="853" name="円/楕円 852"/>
        <xdr:cNvSpPr/>
      </xdr:nvSpPr>
      <xdr:spPr>
        <a:xfrm>
          <a:off x="19494500" y="128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75056</xdr:rowOff>
    </xdr:from>
    <xdr:ext cx="534377" cy="259045"/>
    <xdr:sp macro="" textlink="">
      <xdr:nvSpPr>
        <xdr:cNvPr id="854" name="テキスト ボックス 853"/>
        <xdr:cNvSpPr txBox="1"/>
      </xdr:nvSpPr>
      <xdr:spPr>
        <a:xfrm>
          <a:off x="19278111" y="12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149068</xdr:rowOff>
    </xdr:from>
    <xdr:to>
      <xdr:col>27</xdr:col>
      <xdr:colOff>161925</xdr:colOff>
      <xdr:row>75</xdr:row>
      <xdr:rowOff>79218</xdr:rowOff>
    </xdr:to>
    <xdr:sp macro="" textlink="">
      <xdr:nvSpPr>
        <xdr:cNvPr id="855" name="円/楕円 854"/>
        <xdr:cNvSpPr/>
      </xdr:nvSpPr>
      <xdr:spPr>
        <a:xfrm>
          <a:off x="18605500" y="128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95745</xdr:rowOff>
    </xdr:from>
    <xdr:ext cx="534377" cy="259045"/>
    <xdr:sp macro="" textlink="">
      <xdr:nvSpPr>
        <xdr:cNvPr id="856" name="テキスト ボックス 855"/>
        <xdr:cNvSpPr txBox="1"/>
      </xdr:nvSpPr>
      <xdr:spPr>
        <a:xfrm>
          <a:off x="18389111" y="126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415.4</a:t>
          </a:r>
          <a:r>
            <a:rPr kumimoji="1" lang="ja-JP" altLang="en-US" sz="1300">
              <a:latin typeface="ＭＳ Ｐゴシック"/>
            </a:rPr>
            <a:t>千円となっている。主な構成項目である扶助費は、住民一人当たり</a:t>
          </a:r>
          <a:r>
            <a:rPr kumimoji="1" lang="en-US" altLang="ja-JP" sz="1300">
              <a:latin typeface="ＭＳ Ｐゴシック"/>
            </a:rPr>
            <a:t>100,957</a:t>
          </a:r>
          <a:r>
            <a:rPr kumimoji="1" lang="ja-JP" altLang="en-US" sz="1300">
              <a:latin typeface="ＭＳ Ｐゴシック"/>
            </a:rPr>
            <a:t>円となっており</a:t>
          </a:r>
          <a:r>
            <a:rPr kumimoji="1" lang="ja-JP" altLang="en-US" sz="1300">
              <a:latin typeface="+mn-ea"/>
              <a:ea typeface="+mn-ea"/>
            </a:rPr>
            <a:t>、</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平均の</a:t>
          </a:r>
          <a:r>
            <a:rPr kumimoji="1" lang="en-US" altLang="ja-JP" sz="1300">
              <a:solidFill>
                <a:schemeClr val="dk1"/>
              </a:solidFill>
              <a:effectLst/>
              <a:latin typeface="+mn-ea"/>
              <a:ea typeface="+mn-ea"/>
              <a:cs typeface="+mn-cs"/>
            </a:rPr>
            <a:t>74,248</a:t>
          </a:r>
          <a:r>
            <a:rPr kumimoji="1" lang="ja-JP" altLang="en-US" sz="1300">
              <a:solidFill>
                <a:schemeClr val="dk1"/>
              </a:solidFill>
              <a:effectLst/>
              <a:latin typeface="+mn-ea"/>
              <a:ea typeface="+mn-ea"/>
              <a:cs typeface="+mn-cs"/>
            </a:rPr>
            <a:t>円を大きく上回っているが</a:t>
          </a:r>
          <a:r>
            <a:rPr kumimoji="1" lang="ja-JP" altLang="ja-JP" sz="1300">
              <a:solidFill>
                <a:schemeClr val="dk1"/>
              </a:solidFill>
              <a:effectLst/>
              <a:latin typeface="+mn-ea"/>
              <a:ea typeface="+mn-ea"/>
              <a:cs typeface="+mn-cs"/>
            </a:rPr>
            <a:t>、</a:t>
          </a:r>
          <a:r>
            <a:rPr kumimoji="1" lang="ja-JP" altLang="en-US" sz="1300">
              <a:latin typeface="+mn-ea"/>
              <a:ea typeface="+mn-ea"/>
            </a:rPr>
            <a:t>生活保護費が大きな要因であると考えられる。また、扶助費全体では、平成２３年度の</a:t>
          </a:r>
          <a:r>
            <a:rPr kumimoji="1" lang="en-US" altLang="ja-JP" sz="1300">
              <a:latin typeface="+mn-ea"/>
              <a:ea typeface="+mn-ea"/>
            </a:rPr>
            <a:t>90,447</a:t>
          </a:r>
          <a:r>
            <a:rPr kumimoji="1" lang="ja-JP" altLang="en-US" sz="1300">
              <a:latin typeface="+mn-ea"/>
              <a:ea typeface="+mn-ea"/>
            </a:rPr>
            <a:t>円から増加傾向にあるため、資格審査等の適正化やその他各施設の管理経費や一般行政経費の歳出のさらなる精査によるムダの排除・節減等により、経費削減を図る。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132080</xdr:rowOff>
    </xdr:from>
    <xdr:to>
      <xdr:col>6</xdr:col>
      <xdr:colOff>511175</xdr:colOff>
      <xdr:row>35</xdr:row>
      <xdr:rowOff>89408</xdr:rowOff>
    </xdr:to>
    <xdr:cxnSp macro="">
      <xdr:nvCxnSpPr>
        <xdr:cNvPr id="61" name="直線コネクタ 60"/>
        <xdr:cNvCxnSpPr/>
      </xdr:nvCxnSpPr>
      <xdr:spPr>
        <a:xfrm flipV="1">
          <a:off x="3797300" y="5961380"/>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66548</xdr:rowOff>
    </xdr:from>
    <xdr:to>
      <xdr:col>5</xdr:col>
      <xdr:colOff>358775</xdr:colOff>
      <xdr:row>35</xdr:row>
      <xdr:rowOff>89408</xdr:rowOff>
    </xdr:to>
    <xdr:cxnSp macro="">
      <xdr:nvCxnSpPr>
        <xdr:cNvPr id="64" name="直線コネクタ 63"/>
        <xdr:cNvCxnSpPr/>
      </xdr:nvCxnSpPr>
      <xdr:spPr>
        <a:xfrm>
          <a:off x="2908300" y="6067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124460</xdr:rowOff>
    </xdr:from>
    <xdr:to>
      <xdr:col>4</xdr:col>
      <xdr:colOff>155575</xdr:colOff>
      <xdr:row>35</xdr:row>
      <xdr:rowOff>66548</xdr:rowOff>
    </xdr:to>
    <xdr:cxnSp macro="">
      <xdr:nvCxnSpPr>
        <xdr:cNvPr id="67" name="直線コネクタ 66"/>
        <xdr:cNvCxnSpPr/>
      </xdr:nvCxnSpPr>
      <xdr:spPr>
        <a:xfrm>
          <a:off x="2019300" y="595376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58166</xdr:rowOff>
    </xdr:from>
    <xdr:to>
      <xdr:col>2</xdr:col>
      <xdr:colOff>638175</xdr:colOff>
      <xdr:row>34</xdr:row>
      <xdr:rowOff>124460</xdr:rowOff>
    </xdr:to>
    <xdr:cxnSp macro="">
      <xdr:nvCxnSpPr>
        <xdr:cNvPr id="70" name="直線コネクタ 69"/>
        <xdr:cNvCxnSpPr/>
      </xdr:nvCxnSpPr>
      <xdr:spPr>
        <a:xfrm>
          <a:off x="1130300" y="571601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164101</xdr:rowOff>
    </xdr:from>
    <xdr:ext cx="469744" cy="259045"/>
    <xdr:sp macro="" textlink="">
      <xdr:nvSpPr>
        <xdr:cNvPr id="72" name="テキスト ボックス 71"/>
        <xdr:cNvSpPr txBox="1"/>
      </xdr:nvSpPr>
      <xdr:spPr>
        <a:xfrm>
          <a:off x="1784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152671</xdr:rowOff>
    </xdr:from>
    <xdr:ext cx="469744" cy="259045"/>
    <xdr:sp macro="" textlink="">
      <xdr:nvSpPr>
        <xdr:cNvPr id="74" name="テキスト ボックス 73"/>
        <xdr:cNvSpPr txBox="1"/>
      </xdr:nvSpPr>
      <xdr:spPr>
        <a:xfrm>
          <a:off x="89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81280</xdr:rowOff>
    </xdr:from>
    <xdr:to>
      <xdr:col>6</xdr:col>
      <xdr:colOff>561975</xdr:colOff>
      <xdr:row>35</xdr:row>
      <xdr:rowOff>11430</xdr:rowOff>
    </xdr:to>
    <xdr:sp macro="" textlink="">
      <xdr:nvSpPr>
        <xdr:cNvPr id="80" name="円/楕円 79"/>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104157</xdr:rowOff>
    </xdr:from>
    <xdr:ext cx="469744" cy="259045"/>
    <xdr:sp macro="" textlink="">
      <xdr:nvSpPr>
        <xdr:cNvPr id="81" name="議会費該当値テキスト"/>
        <xdr:cNvSpPr txBox="1"/>
      </xdr:nvSpPr>
      <xdr:spPr>
        <a:xfrm>
          <a:off x="46863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38608</xdr:rowOff>
    </xdr:from>
    <xdr:to>
      <xdr:col>5</xdr:col>
      <xdr:colOff>409575</xdr:colOff>
      <xdr:row>35</xdr:row>
      <xdr:rowOff>140208</xdr:rowOff>
    </xdr:to>
    <xdr:sp macro="" textlink="">
      <xdr:nvSpPr>
        <xdr:cNvPr id="82" name="円/楕円 81"/>
        <xdr:cNvSpPr/>
      </xdr:nvSpPr>
      <xdr:spPr>
        <a:xfrm>
          <a:off x="3746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156735</xdr:rowOff>
    </xdr:from>
    <xdr:ext cx="469744" cy="259045"/>
    <xdr:sp macro="" textlink="">
      <xdr:nvSpPr>
        <xdr:cNvPr id="83" name="テキスト ボックス 82"/>
        <xdr:cNvSpPr txBox="1"/>
      </xdr:nvSpPr>
      <xdr:spPr>
        <a:xfrm>
          <a:off x="3562427"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15748</xdr:rowOff>
    </xdr:from>
    <xdr:to>
      <xdr:col>4</xdr:col>
      <xdr:colOff>206375</xdr:colOff>
      <xdr:row>35</xdr:row>
      <xdr:rowOff>117348</xdr:rowOff>
    </xdr:to>
    <xdr:sp macro="" textlink="">
      <xdr:nvSpPr>
        <xdr:cNvPr id="84" name="円/楕円 83"/>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133875</xdr:rowOff>
    </xdr:from>
    <xdr:ext cx="469744" cy="259045"/>
    <xdr:sp macro="" textlink="">
      <xdr:nvSpPr>
        <xdr:cNvPr id="85" name="テキスト ボックス 84"/>
        <xdr:cNvSpPr txBox="1"/>
      </xdr:nvSpPr>
      <xdr:spPr>
        <a:xfrm>
          <a:off x="2673427"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73660</xdr:rowOff>
    </xdr:from>
    <xdr:to>
      <xdr:col>3</xdr:col>
      <xdr:colOff>3175</xdr:colOff>
      <xdr:row>35</xdr:row>
      <xdr:rowOff>3810</xdr:rowOff>
    </xdr:to>
    <xdr:sp macro="" textlink="">
      <xdr:nvSpPr>
        <xdr:cNvPr id="86" name="円/楕円 85"/>
        <xdr:cNvSpPr/>
      </xdr:nvSpPr>
      <xdr:spPr>
        <a:xfrm>
          <a:off x="1968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20337</xdr:rowOff>
    </xdr:from>
    <xdr:ext cx="469744" cy="259045"/>
    <xdr:sp macro="" textlink="">
      <xdr:nvSpPr>
        <xdr:cNvPr id="87" name="テキスト ボックス 86"/>
        <xdr:cNvSpPr txBox="1"/>
      </xdr:nvSpPr>
      <xdr:spPr>
        <a:xfrm>
          <a:off x="1784427"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7366</xdr:rowOff>
    </xdr:from>
    <xdr:to>
      <xdr:col>1</xdr:col>
      <xdr:colOff>485775</xdr:colOff>
      <xdr:row>33</xdr:row>
      <xdr:rowOff>108966</xdr:rowOff>
    </xdr:to>
    <xdr:sp macro="" textlink="">
      <xdr:nvSpPr>
        <xdr:cNvPr id="88" name="円/楕円 87"/>
        <xdr:cNvSpPr/>
      </xdr:nvSpPr>
      <xdr:spPr>
        <a:xfrm>
          <a:off x="1079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125493</xdr:rowOff>
    </xdr:from>
    <xdr:ext cx="469744" cy="259045"/>
    <xdr:sp macro="" textlink="">
      <xdr:nvSpPr>
        <xdr:cNvPr id="89" name="テキスト ボックス 88"/>
        <xdr:cNvSpPr txBox="1"/>
      </xdr:nvSpPr>
      <xdr:spPr>
        <a:xfrm>
          <a:off x="895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39801</xdr:rowOff>
    </xdr:from>
    <xdr:to>
      <xdr:col>6</xdr:col>
      <xdr:colOff>511175</xdr:colOff>
      <xdr:row>57</xdr:row>
      <xdr:rowOff>120987</xdr:rowOff>
    </xdr:to>
    <xdr:cxnSp macro="">
      <xdr:nvCxnSpPr>
        <xdr:cNvPr id="121" name="直線コネクタ 120"/>
        <xdr:cNvCxnSpPr/>
      </xdr:nvCxnSpPr>
      <xdr:spPr>
        <a:xfrm flipV="1">
          <a:off x="3797300" y="9812451"/>
          <a:ext cx="8382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94584</xdr:rowOff>
    </xdr:from>
    <xdr:to>
      <xdr:col>5</xdr:col>
      <xdr:colOff>358775</xdr:colOff>
      <xdr:row>57</xdr:row>
      <xdr:rowOff>120987</xdr:rowOff>
    </xdr:to>
    <xdr:cxnSp macro="">
      <xdr:nvCxnSpPr>
        <xdr:cNvPr id="124" name="直線コネクタ 123"/>
        <xdr:cNvCxnSpPr/>
      </xdr:nvCxnSpPr>
      <xdr:spPr>
        <a:xfrm>
          <a:off x="2908300" y="986723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94584</xdr:rowOff>
    </xdr:from>
    <xdr:to>
      <xdr:col>4</xdr:col>
      <xdr:colOff>155575</xdr:colOff>
      <xdr:row>57</xdr:row>
      <xdr:rowOff>128939</xdr:rowOff>
    </xdr:to>
    <xdr:cxnSp macro="">
      <xdr:nvCxnSpPr>
        <xdr:cNvPr id="127" name="直線コネクタ 126"/>
        <xdr:cNvCxnSpPr/>
      </xdr:nvCxnSpPr>
      <xdr:spPr>
        <a:xfrm flipV="1">
          <a:off x="2019300" y="9867234"/>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90910</xdr:rowOff>
    </xdr:from>
    <xdr:to>
      <xdr:col>2</xdr:col>
      <xdr:colOff>638175</xdr:colOff>
      <xdr:row>57</xdr:row>
      <xdr:rowOff>128939</xdr:rowOff>
    </xdr:to>
    <xdr:cxnSp macro="">
      <xdr:nvCxnSpPr>
        <xdr:cNvPr id="130" name="直線コネクタ 129"/>
        <xdr:cNvCxnSpPr/>
      </xdr:nvCxnSpPr>
      <xdr:spPr>
        <a:xfrm>
          <a:off x="1130300" y="9692110"/>
          <a:ext cx="889000" cy="2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160451</xdr:rowOff>
    </xdr:from>
    <xdr:to>
      <xdr:col>6</xdr:col>
      <xdr:colOff>561975</xdr:colOff>
      <xdr:row>57</xdr:row>
      <xdr:rowOff>90601</xdr:rowOff>
    </xdr:to>
    <xdr:sp macro="" textlink="">
      <xdr:nvSpPr>
        <xdr:cNvPr id="140" name="円/楕円 139"/>
        <xdr:cNvSpPr/>
      </xdr:nvSpPr>
      <xdr:spPr>
        <a:xfrm>
          <a:off x="45847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138878</xdr:rowOff>
    </xdr:from>
    <xdr:ext cx="534377" cy="259045"/>
    <xdr:sp macro="" textlink="">
      <xdr:nvSpPr>
        <xdr:cNvPr id="141" name="総務費該当値テキスト"/>
        <xdr:cNvSpPr txBox="1"/>
      </xdr:nvSpPr>
      <xdr:spPr>
        <a:xfrm>
          <a:off x="4686300" y="97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70187</xdr:rowOff>
    </xdr:from>
    <xdr:to>
      <xdr:col>5</xdr:col>
      <xdr:colOff>409575</xdr:colOff>
      <xdr:row>58</xdr:row>
      <xdr:rowOff>337</xdr:rowOff>
    </xdr:to>
    <xdr:sp macro="" textlink="">
      <xdr:nvSpPr>
        <xdr:cNvPr id="142" name="円/楕円 141"/>
        <xdr:cNvSpPr/>
      </xdr:nvSpPr>
      <xdr:spPr>
        <a:xfrm>
          <a:off x="3746500" y="98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162914</xdr:rowOff>
    </xdr:from>
    <xdr:ext cx="534377" cy="259045"/>
    <xdr:sp macro="" textlink="">
      <xdr:nvSpPr>
        <xdr:cNvPr id="143" name="テキスト ボックス 142"/>
        <xdr:cNvSpPr txBox="1"/>
      </xdr:nvSpPr>
      <xdr:spPr>
        <a:xfrm>
          <a:off x="3530111" y="99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43784</xdr:rowOff>
    </xdr:from>
    <xdr:to>
      <xdr:col>4</xdr:col>
      <xdr:colOff>206375</xdr:colOff>
      <xdr:row>57</xdr:row>
      <xdr:rowOff>145384</xdr:rowOff>
    </xdr:to>
    <xdr:sp macro="" textlink="">
      <xdr:nvSpPr>
        <xdr:cNvPr id="144" name="円/楕円 143"/>
        <xdr:cNvSpPr/>
      </xdr:nvSpPr>
      <xdr:spPr>
        <a:xfrm>
          <a:off x="2857500" y="9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136511</xdr:rowOff>
    </xdr:from>
    <xdr:ext cx="534377" cy="259045"/>
    <xdr:sp macro="" textlink="">
      <xdr:nvSpPr>
        <xdr:cNvPr id="145" name="テキスト ボックス 144"/>
        <xdr:cNvSpPr txBox="1"/>
      </xdr:nvSpPr>
      <xdr:spPr>
        <a:xfrm>
          <a:off x="2641111" y="99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78139</xdr:rowOff>
    </xdr:from>
    <xdr:to>
      <xdr:col>3</xdr:col>
      <xdr:colOff>3175</xdr:colOff>
      <xdr:row>58</xdr:row>
      <xdr:rowOff>8289</xdr:rowOff>
    </xdr:to>
    <xdr:sp macro="" textlink="">
      <xdr:nvSpPr>
        <xdr:cNvPr id="146" name="円/楕円 145"/>
        <xdr:cNvSpPr/>
      </xdr:nvSpPr>
      <xdr:spPr>
        <a:xfrm>
          <a:off x="1968500" y="98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170866</xdr:rowOff>
    </xdr:from>
    <xdr:ext cx="534377" cy="259045"/>
    <xdr:sp macro="" textlink="">
      <xdr:nvSpPr>
        <xdr:cNvPr id="147" name="テキスト ボックス 146"/>
        <xdr:cNvSpPr txBox="1"/>
      </xdr:nvSpPr>
      <xdr:spPr>
        <a:xfrm>
          <a:off x="1752111" y="99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40110</xdr:rowOff>
    </xdr:from>
    <xdr:to>
      <xdr:col>1</xdr:col>
      <xdr:colOff>485775</xdr:colOff>
      <xdr:row>56</xdr:row>
      <xdr:rowOff>141710</xdr:rowOff>
    </xdr:to>
    <xdr:sp macro="" textlink="">
      <xdr:nvSpPr>
        <xdr:cNvPr id="148" name="円/楕円 147"/>
        <xdr:cNvSpPr/>
      </xdr:nvSpPr>
      <xdr:spPr>
        <a:xfrm>
          <a:off x="1079500" y="96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132837</xdr:rowOff>
    </xdr:from>
    <xdr:ext cx="534377" cy="259045"/>
    <xdr:sp macro="" textlink="">
      <xdr:nvSpPr>
        <xdr:cNvPr id="149" name="テキスト ボックス 148"/>
        <xdr:cNvSpPr txBox="1"/>
      </xdr:nvSpPr>
      <xdr:spPr>
        <a:xfrm>
          <a:off x="863111" y="97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144882</xdr:rowOff>
    </xdr:from>
    <xdr:to>
      <xdr:col>6</xdr:col>
      <xdr:colOff>511175</xdr:colOff>
      <xdr:row>72</xdr:row>
      <xdr:rowOff>28467</xdr:rowOff>
    </xdr:to>
    <xdr:cxnSp macro="">
      <xdr:nvCxnSpPr>
        <xdr:cNvPr id="179" name="直線コネクタ 178"/>
        <xdr:cNvCxnSpPr/>
      </xdr:nvCxnSpPr>
      <xdr:spPr>
        <a:xfrm flipV="1">
          <a:off x="3797300" y="12317832"/>
          <a:ext cx="8382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28467</xdr:rowOff>
    </xdr:from>
    <xdr:to>
      <xdr:col>5</xdr:col>
      <xdr:colOff>358775</xdr:colOff>
      <xdr:row>73</xdr:row>
      <xdr:rowOff>10522</xdr:rowOff>
    </xdr:to>
    <xdr:cxnSp macro="">
      <xdr:nvCxnSpPr>
        <xdr:cNvPr id="182" name="直線コネクタ 181"/>
        <xdr:cNvCxnSpPr/>
      </xdr:nvCxnSpPr>
      <xdr:spPr>
        <a:xfrm flipV="1">
          <a:off x="2908300" y="12372867"/>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130937</xdr:rowOff>
    </xdr:from>
    <xdr:to>
      <xdr:col>4</xdr:col>
      <xdr:colOff>155575</xdr:colOff>
      <xdr:row>73</xdr:row>
      <xdr:rowOff>10522</xdr:rowOff>
    </xdr:to>
    <xdr:cxnSp macro="">
      <xdr:nvCxnSpPr>
        <xdr:cNvPr id="185" name="直線コネクタ 184"/>
        <xdr:cNvCxnSpPr/>
      </xdr:nvCxnSpPr>
      <xdr:spPr>
        <a:xfrm>
          <a:off x="2019300" y="12475337"/>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130937</xdr:rowOff>
    </xdr:from>
    <xdr:to>
      <xdr:col>2</xdr:col>
      <xdr:colOff>638175</xdr:colOff>
      <xdr:row>73</xdr:row>
      <xdr:rowOff>52565</xdr:rowOff>
    </xdr:to>
    <xdr:cxnSp macro="">
      <xdr:nvCxnSpPr>
        <xdr:cNvPr id="188" name="直線コネクタ 187"/>
        <xdr:cNvCxnSpPr/>
      </xdr:nvCxnSpPr>
      <xdr:spPr>
        <a:xfrm flipV="1">
          <a:off x="1130300" y="1247533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94082</xdr:rowOff>
    </xdr:from>
    <xdr:to>
      <xdr:col>6</xdr:col>
      <xdr:colOff>561975</xdr:colOff>
      <xdr:row>72</xdr:row>
      <xdr:rowOff>24232</xdr:rowOff>
    </xdr:to>
    <xdr:sp macro="" textlink="">
      <xdr:nvSpPr>
        <xdr:cNvPr id="198" name="円/楕円 197"/>
        <xdr:cNvSpPr/>
      </xdr:nvSpPr>
      <xdr:spPr>
        <a:xfrm>
          <a:off x="4584700" y="122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116959</xdr:rowOff>
    </xdr:from>
    <xdr:ext cx="599010" cy="259045"/>
    <xdr:sp macro="" textlink="">
      <xdr:nvSpPr>
        <xdr:cNvPr id="199" name="民生費該当値テキスト"/>
        <xdr:cNvSpPr txBox="1"/>
      </xdr:nvSpPr>
      <xdr:spPr>
        <a:xfrm>
          <a:off x="4686300" y="121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166,728</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149117</xdr:rowOff>
    </xdr:from>
    <xdr:to>
      <xdr:col>5</xdr:col>
      <xdr:colOff>409575</xdr:colOff>
      <xdr:row>72</xdr:row>
      <xdr:rowOff>79267</xdr:rowOff>
    </xdr:to>
    <xdr:sp macro="" textlink="">
      <xdr:nvSpPr>
        <xdr:cNvPr id="200" name="円/楕円 199"/>
        <xdr:cNvSpPr/>
      </xdr:nvSpPr>
      <xdr:spPr>
        <a:xfrm>
          <a:off x="3746500" y="123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95794</xdr:rowOff>
    </xdr:from>
    <xdr:ext cx="599010" cy="259045"/>
    <xdr:sp macro="" textlink="">
      <xdr:nvSpPr>
        <xdr:cNvPr id="201" name="テキスト ボックス 200"/>
        <xdr:cNvSpPr txBox="1"/>
      </xdr:nvSpPr>
      <xdr:spPr>
        <a:xfrm>
          <a:off x="3497794" y="120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163,839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131172</xdr:rowOff>
    </xdr:from>
    <xdr:to>
      <xdr:col>4</xdr:col>
      <xdr:colOff>206375</xdr:colOff>
      <xdr:row>73</xdr:row>
      <xdr:rowOff>61322</xdr:rowOff>
    </xdr:to>
    <xdr:sp macro="" textlink="">
      <xdr:nvSpPr>
        <xdr:cNvPr id="202" name="円/楕円 201"/>
        <xdr:cNvSpPr/>
      </xdr:nvSpPr>
      <xdr:spPr>
        <a:xfrm>
          <a:off x="2857500" y="124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77849</xdr:rowOff>
    </xdr:from>
    <xdr:ext cx="599010" cy="259045"/>
    <xdr:sp macro="" textlink="">
      <xdr:nvSpPr>
        <xdr:cNvPr id="203" name="テキスト ボックス 202"/>
        <xdr:cNvSpPr txBox="1"/>
      </xdr:nvSpPr>
      <xdr:spPr>
        <a:xfrm>
          <a:off x="2608794" y="122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80137</xdr:rowOff>
    </xdr:from>
    <xdr:to>
      <xdr:col>3</xdr:col>
      <xdr:colOff>3175</xdr:colOff>
      <xdr:row>73</xdr:row>
      <xdr:rowOff>10287</xdr:rowOff>
    </xdr:to>
    <xdr:sp macro="" textlink="">
      <xdr:nvSpPr>
        <xdr:cNvPr id="204" name="円/楕円 203"/>
        <xdr:cNvSpPr/>
      </xdr:nvSpPr>
      <xdr:spPr>
        <a:xfrm>
          <a:off x="1968500" y="124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26814</xdr:rowOff>
    </xdr:from>
    <xdr:ext cx="599010" cy="259045"/>
    <xdr:sp macro="" textlink="">
      <xdr:nvSpPr>
        <xdr:cNvPr id="205" name="テキスト ボックス 204"/>
        <xdr:cNvSpPr txBox="1"/>
      </xdr:nvSpPr>
      <xdr:spPr>
        <a:xfrm>
          <a:off x="1719794" y="121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158,460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1765</xdr:rowOff>
    </xdr:from>
    <xdr:to>
      <xdr:col>1</xdr:col>
      <xdr:colOff>485775</xdr:colOff>
      <xdr:row>73</xdr:row>
      <xdr:rowOff>103365</xdr:rowOff>
    </xdr:to>
    <xdr:sp macro="" textlink="">
      <xdr:nvSpPr>
        <xdr:cNvPr id="206" name="円/楕円 205"/>
        <xdr:cNvSpPr/>
      </xdr:nvSpPr>
      <xdr:spPr>
        <a:xfrm>
          <a:off x="1079500" y="12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119892</xdr:rowOff>
    </xdr:from>
    <xdr:ext cx="599010" cy="259045"/>
    <xdr:sp macro="" textlink="">
      <xdr:nvSpPr>
        <xdr:cNvPr id="207" name="テキスト ボックス 206"/>
        <xdr:cNvSpPr txBox="1"/>
      </xdr:nvSpPr>
      <xdr:spPr>
        <a:xfrm>
          <a:off x="830794" y="122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112154</xdr:rowOff>
    </xdr:from>
    <xdr:to>
      <xdr:col>6</xdr:col>
      <xdr:colOff>511175</xdr:colOff>
      <xdr:row>96</xdr:row>
      <xdr:rowOff>169627</xdr:rowOff>
    </xdr:to>
    <xdr:cxnSp macro="">
      <xdr:nvCxnSpPr>
        <xdr:cNvPr id="237" name="直線コネクタ 236"/>
        <xdr:cNvCxnSpPr/>
      </xdr:nvCxnSpPr>
      <xdr:spPr>
        <a:xfrm>
          <a:off x="3797300" y="16571354"/>
          <a:ext cx="8382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112154</xdr:rowOff>
    </xdr:from>
    <xdr:to>
      <xdr:col>5</xdr:col>
      <xdr:colOff>358775</xdr:colOff>
      <xdr:row>96</xdr:row>
      <xdr:rowOff>169990</xdr:rowOff>
    </xdr:to>
    <xdr:cxnSp macro="">
      <xdr:nvCxnSpPr>
        <xdr:cNvPr id="240" name="直線コネクタ 239"/>
        <xdr:cNvCxnSpPr/>
      </xdr:nvCxnSpPr>
      <xdr:spPr>
        <a:xfrm flipV="1">
          <a:off x="2908300" y="1657135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133395</xdr:rowOff>
    </xdr:from>
    <xdr:to>
      <xdr:col>4</xdr:col>
      <xdr:colOff>155575</xdr:colOff>
      <xdr:row>96</xdr:row>
      <xdr:rowOff>169990</xdr:rowOff>
    </xdr:to>
    <xdr:cxnSp macro="">
      <xdr:nvCxnSpPr>
        <xdr:cNvPr id="243" name="直線コネクタ 242"/>
        <xdr:cNvCxnSpPr/>
      </xdr:nvCxnSpPr>
      <xdr:spPr>
        <a:xfrm>
          <a:off x="2019300" y="16592595"/>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68681</xdr:rowOff>
    </xdr:from>
    <xdr:to>
      <xdr:col>2</xdr:col>
      <xdr:colOff>638175</xdr:colOff>
      <xdr:row>96</xdr:row>
      <xdr:rowOff>133395</xdr:rowOff>
    </xdr:to>
    <xdr:cxnSp macro="">
      <xdr:nvCxnSpPr>
        <xdr:cNvPr id="246" name="直線コネクタ 245"/>
        <xdr:cNvCxnSpPr/>
      </xdr:nvCxnSpPr>
      <xdr:spPr>
        <a:xfrm>
          <a:off x="1130300" y="16527881"/>
          <a:ext cx="889000" cy="6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118827</xdr:rowOff>
    </xdr:from>
    <xdr:to>
      <xdr:col>6</xdr:col>
      <xdr:colOff>561975</xdr:colOff>
      <xdr:row>97</xdr:row>
      <xdr:rowOff>48977</xdr:rowOff>
    </xdr:to>
    <xdr:sp macro="" textlink="">
      <xdr:nvSpPr>
        <xdr:cNvPr id="256" name="円/楕円 255"/>
        <xdr:cNvSpPr/>
      </xdr:nvSpPr>
      <xdr:spPr>
        <a:xfrm>
          <a:off x="4584700" y="16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141704</xdr:rowOff>
    </xdr:from>
    <xdr:ext cx="534377" cy="259045"/>
    <xdr:sp macro="" textlink="">
      <xdr:nvSpPr>
        <xdr:cNvPr id="257" name="衛生費該当値テキスト"/>
        <xdr:cNvSpPr txBox="1"/>
      </xdr:nvSpPr>
      <xdr:spPr>
        <a:xfrm>
          <a:off x="4686300" y="164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61354</xdr:rowOff>
    </xdr:from>
    <xdr:to>
      <xdr:col>5</xdr:col>
      <xdr:colOff>409575</xdr:colOff>
      <xdr:row>96</xdr:row>
      <xdr:rowOff>162954</xdr:rowOff>
    </xdr:to>
    <xdr:sp macro="" textlink="">
      <xdr:nvSpPr>
        <xdr:cNvPr id="258" name="円/楕円 257"/>
        <xdr:cNvSpPr/>
      </xdr:nvSpPr>
      <xdr:spPr>
        <a:xfrm>
          <a:off x="3746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8031</xdr:rowOff>
    </xdr:from>
    <xdr:ext cx="534377" cy="259045"/>
    <xdr:sp macro="" textlink="">
      <xdr:nvSpPr>
        <xdr:cNvPr id="259" name="テキスト ボックス 258"/>
        <xdr:cNvSpPr txBox="1"/>
      </xdr:nvSpPr>
      <xdr:spPr>
        <a:xfrm>
          <a:off x="3530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119190</xdr:rowOff>
    </xdr:from>
    <xdr:to>
      <xdr:col>4</xdr:col>
      <xdr:colOff>206375</xdr:colOff>
      <xdr:row>97</xdr:row>
      <xdr:rowOff>49340</xdr:rowOff>
    </xdr:to>
    <xdr:sp macro="" textlink="">
      <xdr:nvSpPr>
        <xdr:cNvPr id="260" name="円/楕円 259"/>
        <xdr:cNvSpPr/>
      </xdr:nvSpPr>
      <xdr:spPr>
        <a:xfrm>
          <a:off x="2857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65867</xdr:rowOff>
    </xdr:from>
    <xdr:ext cx="534377" cy="259045"/>
    <xdr:sp macro="" textlink="">
      <xdr:nvSpPr>
        <xdr:cNvPr id="261" name="テキスト ボックス 260"/>
        <xdr:cNvSpPr txBox="1"/>
      </xdr:nvSpPr>
      <xdr:spPr>
        <a:xfrm>
          <a:off x="2641111" y="16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82595</xdr:rowOff>
    </xdr:from>
    <xdr:to>
      <xdr:col>3</xdr:col>
      <xdr:colOff>3175</xdr:colOff>
      <xdr:row>97</xdr:row>
      <xdr:rowOff>12745</xdr:rowOff>
    </xdr:to>
    <xdr:sp macro="" textlink="">
      <xdr:nvSpPr>
        <xdr:cNvPr id="262" name="円/楕円 261"/>
        <xdr:cNvSpPr/>
      </xdr:nvSpPr>
      <xdr:spPr>
        <a:xfrm>
          <a:off x="1968500" y="1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29272</xdr:rowOff>
    </xdr:from>
    <xdr:ext cx="534377" cy="259045"/>
    <xdr:sp macro="" textlink="">
      <xdr:nvSpPr>
        <xdr:cNvPr id="263" name="テキスト ボックス 262"/>
        <xdr:cNvSpPr txBox="1"/>
      </xdr:nvSpPr>
      <xdr:spPr>
        <a:xfrm>
          <a:off x="1752111" y="1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17881</xdr:rowOff>
    </xdr:from>
    <xdr:to>
      <xdr:col>1</xdr:col>
      <xdr:colOff>485775</xdr:colOff>
      <xdr:row>96</xdr:row>
      <xdr:rowOff>119481</xdr:rowOff>
    </xdr:to>
    <xdr:sp macro="" textlink="">
      <xdr:nvSpPr>
        <xdr:cNvPr id="264" name="円/楕円 263"/>
        <xdr:cNvSpPr/>
      </xdr:nvSpPr>
      <xdr:spPr>
        <a:xfrm>
          <a:off x="1079500" y="164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136008</xdr:rowOff>
    </xdr:from>
    <xdr:ext cx="534377" cy="259045"/>
    <xdr:sp macro="" textlink="">
      <xdr:nvSpPr>
        <xdr:cNvPr id="265" name="テキスト ボックス 264"/>
        <xdr:cNvSpPr txBox="1"/>
      </xdr:nvSpPr>
      <xdr:spPr>
        <a:xfrm>
          <a:off x="863111" y="162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134717</xdr:rowOff>
    </xdr:from>
    <xdr:to>
      <xdr:col>15</xdr:col>
      <xdr:colOff>180975</xdr:colOff>
      <xdr:row>38</xdr:row>
      <xdr:rowOff>136179</xdr:rowOff>
    </xdr:to>
    <xdr:cxnSp macro="">
      <xdr:nvCxnSpPr>
        <xdr:cNvPr id="292" name="直線コネクタ 291"/>
        <xdr:cNvCxnSpPr/>
      </xdr:nvCxnSpPr>
      <xdr:spPr>
        <a:xfrm>
          <a:off x="9639300" y="6649817"/>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125161</xdr:rowOff>
    </xdr:from>
    <xdr:to>
      <xdr:col>14</xdr:col>
      <xdr:colOff>28575</xdr:colOff>
      <xdr:row>38</xdr:row>
      <xdr:rowOff>134717</xdr:rowOff>
    </xdr:to>
    <xdr:cxnSp macro="">
      <xdr:nvCxnSpPr>
        <xdr:cNvPr id="295" name="直線コネクタ 294"/>
        <xdr:cNvCxnSpPr/>
      </xdr:nvCxnSpPr>
      <xdr:spPr>
        <a:xfrm>
          <a:off x="8750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97546</xdr:rowOff>
    </xdr:from>
    <xdr:to>
      <xdr:col>12</xdr:col>
      <xdr:colOff>511175</xdr:colOff>
      <xdr:row>38</xdr:row>
      <xdr:rowOff>125161</xdr:rowOff>
    </xdr:to>
    <xdr:cxnSp macro="">
      <xdr:nvCxnSpPr>
        <xdr:cNvPr id="298" name="直線コネクタ 297"/>
        <xdr:cNvCxnSpPr/>
      </xdr:nvCxnSpPr>
      <xdr:spPr>
        <a:xfrm>
          <a:off x="7861300" y="6612646"/>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18359</xdr:rowOff>
    </xdr:from>
    <xdr:to>
      <xdr:col>11</xdr:col>
      <xdr:colOff>307975</xdr:colOff>
      <xdr:row>38</xdr:row>
      <xdr:rowOff>97546</xdr:rowOff>
    </xdr:to>
    <xdr:cxnSp macro="">
      <xdr:nvCxnSpPr>
        <xdr:cNvPr id="301" name="直線コネクタ 300"/>
        <xdr:cNvCxnSpPr/>
      </xdr:nvCxnSpPr>
      <xdr:spPr>
        <a:xfrm>
          <a:off x="6972300" y="6533459"/>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85379</xdr:rowOff>
    </xdr:from>
    <xdr:to>
      <xdr:col>15</xdr:col>
      <xdr:colOff>231775</xdr:colOff>
      <xdr:row>39</xdr:row>
      <xdr:rowOff>15529</xdr:rowOff>
    </xdr:to>
    <xdr:sp macro="" textlink="">
      <xdr:nvSpPr>
        <xdr:cNvPr id="311" name="円/楕円 310"/>
        <xdr:cNvSpPr/>
      </xdr:nvSpPr>
      <xdr:spPr>
        <a:xfrm>
          <a:off x="104267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306</xdr:rowOff>
    </xdr:from>
    <xdr:ext cx="313932" cy="259045"/>
    <xdr:sp macro="" textlink="">
      <xdr:nvSpPr>
        <xdr:cNvPr id="312" name="労働費該当値テキスト"/>
        <xdr:cNvSpPr txBox="1"/>
      </xdr:nvSpPr>
      <xdr:spPr>
        <a:xfrm>
          <a:off x="10528300" y="6515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83917</xdr:rowOff>
    </xdr:from>
    <xdr:to>
      <xdr:col>14</xdr:col>
      <xdr:colOff>79375</xdr:colOff>
      <xdr:row>39</xdr:row>
      <xdr:rowOff>14067</xdr:rowOff>
    </xdr:to>
    <xdr:sp macro="" textlink="">
      <xdr:nvSpPr>
        <xdr:cNvPr id="313" name="円/楕円 312"/>
        <xdr:cNvSpPr/>
      </xdr:nvSpPr>
      <xdr:spPr>
        <a:xfrm>
          <a:off x="9588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5194</xdr:rowOff>
    </xdr:from>
    <xdr:ext cx="378565" cy="259045"/>
    <xdr:sp macro="" textlink="">
      <xdr:nvSpPr>
        <xdr:cNvPr id="314" name="テキスト ボックス 313"/>
        <xdr:cNvSpPr txBox="1"/>
      </xdr:nvSpPr>
      <xdr:spPr>
        <a:xfrm>
          <a:off x="9450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74361</xdr:rowOff>
    </xdr:from>
    <xdr:to>
      <xdr:col>12</xdr:col>
      <xdr:colOff>561975</xdr:colOff>
      <xdr:row>39</xdr:row>
      <xdr:rowOff>4511</xdr:rowOff>
    </xdr:to>
    <xdr:sp macro="" textlink="">
      <xdr:nvSpPr>
        <xdr:cNvPr id="315" name="円/楕円 314"/>
        <xdr:cNvSpPr/>
      </xdr:nvSpPr>
      <xdr:spPr>
        <a:xfrm>
          <a:off x="8699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167088</xdr:rowOff>
    </xdr:from>
    <xdr:ext cx="378565" cy="259045"/>
    <xdr:sp macro="" textlink="">
      <xdr:nvSpPr>
        <xdr:cNvPr id="316" name="テキスト ボックス 315"/>
        <xdr:cNvSpPr txBox="1"/>
      </xdr:nvSpPr>
      <xdr:spPr>
        <a:xfrm>
          <a:off x="8561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46746</xdr:rowOff>
    </xdr:from>
    <xdr:to>
      <xdr:col>11</xdr:col>
      <xdr:colOff>358775</xdr:colOff>
      <xdr:row>38</xdr:row>
      <xdr:rowOff>148346</xdr:rowOff>
    </xdr:to>
    <xdr:sp macro="" textlink="">
      <xdr:nvSpPr>
        <xdr:cNvPr id="317" name="円/楕円 316"/>
        <xdr:cNvSpPr/>
      </xdr:nvSpPr>
      <xdr:spPr>
        <a:xfrm>
          <a:off x="7810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139473</xdr:rowOff>
    </xdr:from>
    <xdr:ext cx="378565" cy="259045"/>
    <xdr:sp macro="" textlink="">
      <xdr:nvSpPr>
        <xdr:cNvPr id="318" name="テキスト ボックス 317"/>
        <xdr:cNvSpPr txBox="1"/>
      </xdr:nvSpPr>
      <xdr:spPr>
        <a:xfrm>
          <a:off x="7672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139009</xdr:rowOff>
    </xdr:from>
    <xdr:to>
      <xdr:col>10</xdr:col>
      <xdr:colOff>155575</xdr:colOff>
      <xdr:row>38</xdr:row>
      <xdr:rowOff>69159</xdr:rowOff>
    </xdr:to>
    <xdr:sp macro="" textlink="">
      <xdr:nvSpPr>
        <xdr:cNvPr id="319" name="円/楕円 318"/>
        <xdr:cNvSpPr/>
      </xdr:nvSpPr>
      <xdr:spPr>
        <a:xfrm>
          <a:off x="6921500" y="64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60286</xdr:rowOff>
    </xdr:from>
    <xdr:ext cx="469744" cy="259045"/>
    <xdr:sp macro="" textlink="">
      <xdr:nvSpPr>
        <xdr:cNvPr id="320" name="テキスト ボックス 319"/>
        <xdr:cNvSpPr txBox="1"/>
      </xdr:nvSpPr>
      <xdr:spPr>
        <a:xfrm>
          <a:off x="6737427" y="65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120841</xdr:rowOff>
    </xdr:from>
    <xdr:to>
      <xdr:col>15</xdr:col>
      <xdr:colOff>180975</xdr:colOff>
      <xdr:row>57</xdr:row>
      <xdr:rowOff>154521</xdr:rowOff>
    </xdr:to>
    <xdr:cxnSp macro="">
      <xdr:nvCxnSpPr>
        <xdr:cNvPr id="349" name="直線コネクタ 348"/>
        <xdr:cNvCxnSpPr/>
      </xdr:nvCxnSpPr>
      <xdr:spPr>
        <a:xfrm flipV="1">
          <a:off x="9639300" y="9893491"/>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154521</xdr:rowOff>
    </xdr:from>
    <xdr:to>
      <xdr:col>14</xdr:col>
      <xdr:colOff>28575</xdr:colOff>
      <xdr:row>57</xdr:row>
      <xdr:rowOff>156197</xdr:rowOff>
    </xdr:to>
    <xdr:cxnSp macro="">
      <xdr:nvCxnSpPr>
        <xdr:cNvPr id="352" name="直線コネクタ 351"/>
        <xdr:cNvCxnSpPr/>
      </xdr:nvCxnSpPr>
      <xdr:spPr>
        <a:xfrm flipV="1">
          <a:off x="8750300" y="99271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156197</xdr:rowOff>
    </xdr:from>
    <xdr:to>
      <xdr:col>12</xdr:col>
      <xdr:colOff>511175</xdr:colOff>
      <xdr:row>58</xdr:row>
      <xdr:rowOff>27419</xdr:rowOff>
    </xdr:to>
    <xdr:cxnSp macro="">
      <xdr:nvCxnSpPr>
        <xdr:cNvPr id="355" name="直線コネクタ 354"/>
        <xdr:cNvCxnSpPr/>
      </xdr:nvCxnSpPr>
      <xdr:spPr>
        <a:xfrm flipV="1">
          <a:off x="7861300" y="992884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27419</xdr:rowOff>
    </xdr:from>
    <xdr:to>
      <xdr:col>11</xdr:col>
      <xdr:colOff>307975</xdr:colOff>
      <xdr:row>58</xdr:row>
      <xdr:rowOff>30429</xdr:rowOff>
    </xdr:to>
    <xdr:cxnSp macro="">
      <xdr:nvCxnSpPr>
        <xdr:cNvPr id="358" name="直線コネクタ 357"/>
        <xdr:cNvCxnSpPr/>
      </xdr:nvCxnSpPr>
      <xdr:spPr>
        <a:xfrm flipV="1">
          <a:off x="6972300" y="997151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70041</xdr:rowOff>
    </xdr:from>
    <xdr:to>
      <xdr:col>15</xdr:col>
      <xdr:colOff>231775</xdr:colOff>
      <xdr:row>58</xdr:row>
      <xdr:rowOff>191</xdr:rowOff>
    </xdr:to>
    <xdr:sp macro="" textlink="">
      <xdr:nvSpPr>
        <xdr:cNvPr id="368" name="円/楕円 367"/>
        <xdr:cNvSpPr/>
      </xdr:nvSpPr>
      <xdr:spPr>
        <a:xfrm>
          <a:off x="104267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48468</xdr:rowOff>
    </xdr:from>
    <xdr:ext cx="469744" cy="259045"/>
    <xdr:sp macro="" textlink="">
      <xdr:nvSpPr>
        <xdr:cNvPr id="369" name="農林水産業費該当値テキスト"/>
        <xdr:cNvSpPr txBox="1"/>
      </xdr:nvSpPr>
      <xdr:spPr>
        <a:xfrm>
          <a:off x="10528300" y="982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103721</xdr:rowOff>
    </xdr:from>
    <xdr:to>
      <xdr:col>14</xdr:col>
      <xdr:colOff>79375</xdr:colOff>
      <xdr:row>58</xdr:row>
      <xdr:rowOff>33871</xdr:rowOff>
    </xdr:to>
    <xdr:sp macro="" textlink="">
      <xdr:nvSpPr>
        <xdr:cNvPr id="370" name="円/楕円 369"/>
        <xdr:cNvSpPr/>
      </xdr:nvSpPr>
      <xdr:spPr>
        <a:xfrm>
          <a:off x="9588500" y="98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24998</xdr:rowOff>
    </xdr:from>
    <xdr:ext cx="469744" cy="259045"/>
    <xdr:sp macro="" textlink="">
      <xdr:nvSpPr>
        <xdr:cNvPr id="371" name="テキスト ボックス 370"/>
        <xdr:cNvSpPr txBox="1"/>
      </xdr:nvSpPr>
      <xdr:spPr>
        <a:xfrm>
          <a:off x="9404427" y="996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105397</xdr:rowOff>
    </xdr:from>
    <xdr:to>
      <xdr:col>12</xdr:col>
      <xdr:colOff>561975</xdr:colOff>
      <xdr:row>58</xdr:row>
      <xdr:rowOff>35547</xdr:rowOff>
    </xdr:to>
    <xdr:sp macro="" textlink="">
      <xdr:nvSpPr>
        <xdr:cNvPr id="372" name="円/楕円 371"/>
        <xdr:cNvSpPr/>
      </xdr:nvSpPr>
      <xdr:spPr>
        <a:xfrm>
          <a:off x="8699500" y="9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26674</xdr:rowOff>
    </xdr:from>
    <xdr:ext cx="469744" cy="259045"/>
    <xdr:sp macro="" textlink="">
      <xdr:nvSpPr>
        <xdr:cNvPr id="373" name="テキスト ボックス 372"/>
        <xdr:cNvSpPr txBox="1"/>
      </xdr:nvSpPr>
      <xdr:spPr>
        <a:xfrm>
          <a:off x="8515427" y="997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148069</xdr:rowOff>
    </xdr:from>
    <xdr:to>
      <xdr:col>11</xdr:col>
      <xdr:colOff>358775</xdr:colOff>
      <xdr:row>58</xdr:row>
      <xdr:rowOff>78219</xdr:rowOff>
    </xdr:to>
    <xdr:sp macro="" textlink="">
      <xdr:nvSpPr>
        <xdr:cNvPr id="374" name="円/楕円 373"/>
        <xdr:cNvSpPr/>
      </xdr:nvSpPr>
      <xdr:spPr>
        <a:xfrm>
          <a:off x="7810500" y="99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69346</xdr:rowOff>
    </xdr:from>
    <xdr:ext cx="469744" cy="259045"/>
    <xdr:sp macro="" textlink="">
      <xdr:nvSpPr>
        <xdr:cNvPr id="375" name="テキスト ボックス 374"/>
        <xdr:cNvSpPr txBox="1"/>
      </xdr:nvSpPr>
      <xdr:spPr>
        <a:xfrm>
          <a:off x="7626427" y="100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151079</xdr:rowOff>
    </xdr:from>
    <xdr:to>
      <xdr:col>10</xdr:col>
      <xdr:colOff>155575</xdr:colOff>
      <xdr:row>58</xdr:row>
      <xdr:rowOff>81229</xdr:rowOff>
    </xdr:to>
    <xdr:sp macro="" textlink="">
      <xdr:nvSpPr>
        <xdr:cNvPr id="376" name="円/楕円 375"/>
        <xdr:cNvSpPr/>
      </xdr:nvSpPr>
      <xdr:spPr>
        <a:xfrm>
          <a:off x="6921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72356</xdr:rowOff>
    </xdr:from>
    <xdr:ext cx="469744" cy="259045"/>
    <xdr:sp macro="" textlink="">
      <xdr:nvSpPr>
        <xdr:cNvPr id="377" name="テキスト ボックス 376"/>
        <xdr:cNvSpPr txBox="1"/>
      </xdr:nvSpPr>
      <xdr:spPr>
        <a:xfrm>
          <a:off x="6737427" y="100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27206</xdr:rowOff>
    </xdr:from>
    <xdr:to>
      <xdr:col>15</xdr:col>
      <xdr:colOff>180975</xdr:colOff>
      <xdr:row>77</xdr:row>
      <xdr:rowOff>83373</xdr:rowOff>
    </xdr:to>
    <xdr:cxnSp macro="">
      <xdr:nvCxnSpPr>
        <xdr:cNvPr id="404" name="直線コネクタ 403"/>
        <xdr:cNvCxnSpPr/>
      </xdr:nvCxnSpPr>
      <xdr:spPr>
        <a:xfrm flipV="1">
          <a:off x="9639300" y="13228856"/>
          <a:ext cx="8382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28372</xdr:rowOff>
    </xdr:from>
    <xdr:to>
      <xdr:col>14</xdr:col>
      <xdr:colOff>28575</xdr:colOff>
      <xdr:row>77</xdr:row>
      <xdr:rowOff>83373</xdr:rowOff>
    </xdr:to>
    <xdr:cxnSp macro="">
      <xdr:nvCxnSpPr>
        <xdr:cNvPr id="407" name="直線コネクタ 406"/>
        <xdr:cNvCxnSpPr/>
      </xdr:nvCxnSpPr>
      <xdr:spPr>
        <a:xfrm>
          <a:off x="8750300" y="13230022"/>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28372</xdr:rowOff>
    </xdr:from>
    <xdr:to>
      <xdr:col>12</xdr:col>
      <xdr:colOff>511175</xdr:colOff>
      <xdr:row>77</xdr:row>
      <xdr:rowOff>100312</xdr:rowOff>
    </xdr:to>
    <xdr:cxnSp macro="">
      <xdr:nvCxnSpPr>
        <xdr:cNvPr id="410" name="直線コネクタ 409"/>
        <xdr:cNvCxnSpPr/>
      </xdr:nvCxnSpPr>
      <xdr:spPr>
        <a:xfrm flipV="1">
          <a:off x="7861300" y="13230022"/>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100312</xdr:rowOff>
    </xdr:from>
    <xdr:to>
      <xdr:col>11</xdr:col>
      <xdr:colOff>307975</xdr:colOff>
      <xdr:row>77</xdr:row>
      <xdr:rowOff>125023</xdr:rowOff>
    </xdr:to>
    <xdr:cxnSp macro="">
      <xdr:nvCxnSpPr>
        <xdr:cNvPr id="413" name="直線コネクタ 412"/>
        <xdr:cNvCxnSpPr/>
      </xdr:nvCxnSpPr>
      <xdr:spPr>
        <a:xfrm flipV="1">
          <a:off x="6972300" y="13301962"/>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147856</xdr:rowOff>
    </xdr:from>
    <xdr:to>
      <xdr:col>15</xdr:col>
      <xdr:colOff>231775</xdr:colOff>
      <xdr:row>77</xdr:row>
      <xdr:rowOff>78006</xdr:rowOff>
    </xdr:to>
    <xdr:sp macro="" textlink="">
      <xdr:nvSpPr>
        <xdr:cNvPr id="423" name="円/楕円 422"/>
        <xdr:cNvSpPr/>
      </xdr:nvSpPr>
      <xdr:spPr>
        <a:xfrm>
          <a:off x="104267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126283</xdr:rowOff>
    </xdr:from>
    <xdr:ext cx="534377" cy="259045"/>
    <xdr:sp macro="" textlink="">
      <xdr:nvSpPr>
        <xdr:cNvPr id="424" name="商工費該当値テキスト"/>
        <xdr:cNvSpPr txBox="1"/>
      </xdr:nvSpPr>
      <xdr:spPr>
        <a:xfrm>
          <a:off x="10528300" y="131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32573</xdr:rowOff>
    </xdr:from>
    <xdr:to>
      <xdr:col>14</xdr:col>
      <xdr:colOff>79375</xdr:colOff>
      <xdr:row>77</xdr:row>
      <xdr:rowOff>134173</xdr:rowOff>
    </xdr:to>
    <xdr:sp macro="" textlink="">
      <xdr:nvSpPr>
        <xdr:cNvPr id="425" name="円/楕円 424"/>
        <xdr:cNvSpPr/>
      </xdr:nvSpPr>
      <xdr:spPr>
        <a:xfrm>
          <a:off x="9588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125300</xdr:rowOff>
    </xdr:from>
    <xdr:ext cx="469744" cy="259045"/>
    <xdr:sp macro="" textlink="">
      <xdr:nvSpPr>
        <xdr:cNvPr id="426" name="テキスト ボックス 425"/>
        <xdr:cNvSpPr txBox="1"/>
      </xdr:nvSpPr>
      <xdr:spPr>
        <a:xfrm>
          <a:off x="9404427"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149022</xdr:rowOff>
    </xdr:from>
    <xdr:to>
      <xdr:col>12</xdr:col>
      <xdr:colOff>561975</xdr:colOff>
      <xdr:row>77</xdr:row>
      <xdr:rowOff>79172</xdr:rowOff>
    </xdr:to>
    <xdr:sp macro="" textlink="">
      <xdr:nvSpPr>
        <xdr:cNvPr id="427" name="円/楕円 426"/>
        <xdr:cNvSpPr/>
      </xdr:nvSpPr>
      <xdr:spPr>
        <a:xfrm>
          <a:off x="8699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28" name="テキスト ボックス 427"/>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49512</xdr:rowOff>
    </xdr:from>
    <xdr:to>
      <xdr:col>11</xdr:col>
      <xdr:colOff>358775</xdr:colOff>
      <xdr:row>77</xdr:row>
      <xdr:rowOff>151112</xdr:rowOff>
    </xdr:to>
    <xdr:sp macro="" textlink="">
      <xdr:nvSpPr>
        <xdr:cNvPr id="429" name="円/楕円 428"/>
        <xdr:cNvSpPr/>
      </xdr:nvSpPr>
      <xdr:spPr>
        <a:xfrm>
          <a:off x="7810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142239</xdr:rowOff>
    </xdr:from>
    <xdr:ext cx="469744" cy="259045"/>
    <xdr:sp macro="" textlink="">
      <xdr:nvSpPr>
        <xdr:cNvPr id="430" name="テキスト ボックス 429"/>
        <xdr:cNvSpPr txBox="1"/>
      </xdr:nvSpPr>
      <xdr:spPr>
        <a:xfrm>
          <a:off x="7626427" y="133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74223</xdr:rowOff>
    </xdr:from>
    <xdr:to>
      <xdr:col>10</xdr:col>
      <xdr:colOff>155575</xdr:colOff>
      <xdr:row>78</xdr:row>
      <xdr:rowOff>4373</xdr:rowOff>
    </xdr:to>
    <xdr:sp macro="" textlink="">
      <xdr:nvSpPr>
        <xdr:cNvPr id="431" name="円/楕円 430"/>
        <xdr:cNvSpPr/>
      </xdr:nvSpPr>
      <xdr:spPr>
        <a:xfrm>
          <a:off x="6921500" y="132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166950</xdr:rowOff>
    </xdr:from>
    <xdr:ext cx="469744" cy="259045"/>
    <xdr:sp macro="" textlink="">
      <xdr:nvSpPr>
        <xdr:cNvPr id="432" name="テキスト ボックス 431"/>
        <xdr:cNvSpPr txBox="1"/>
      </xdr:nvSpPr>
      <xdr:spPr>
        <a:xfrm>
          <a:off x="6737427" y="133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40830</xdr:rowOff>
    </xdr:from>
    <xdr:to>
      <xdr:col>15</xdr:col>
      <xdr:colOff>180975</xdr:colOff>
      <xdr:row>97</xdr:row>
      <xdr:rowOff>60604</xdr:rowOff>
    </xdr:to>
    <xdr:cxnSp macro="">
      <xdr:nvCxnSpPr>
        <xdr:cNvPr id="462" name="直線コネクタ 461"/>
        <xdr:cNvCxnSpPr/>
      </xdr:nvCxnSpPr>
      <xdr:spPr>
        <a:xfrm>
          <a:off x="9639300" y="16671480"/>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40830</xdr:rowOff>
    </xdr:from>
    <xdr:to>
      <xdr:col>14</xdr:col>
      <xdr:colOff>28575</xdr:colOff>
      <xdr:row>97</xdr:row>
      <xdr:rowOff>48583</xdr:rowOff>
    </xdr:to>
    <xdr:cxnSp macro="">
      <xdr:nvCxnSpPr>
        <xdr:cNvPr id="465" name="直線コネクタ 464"/>
        <xdr:cNvCxnSpPr/>
      </xdr:nvCxnSpPr>
      <xdr:spPr>
        <a:xfrm flipV="1">
          <a:off x="8750300" y="1667148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21971</xdr:rowOff>
    </xdr:from>
    <xdr:to>
      <xdr:col>12</xdr:col>
      <xdr:colOff>511175</xdr:colOff>
      <xdr:row>97</xdr:row>
      <xdr:rowOff>48583</xdr:rowOff>
    </xdr:to>
    <xdr:cxnSp macro="">
      <xdr:nvCxnSpPr>
        <xdr:cNvPr id="468" name="直線コネクタ 467"/>
        <xdr:cNvCxnSpPr/>
      </xdr:nvCxnSpPr>
      <xdr:spPr>
        <a:xfrm>
          <a:off x="7861300" y="16652621"/>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5950</xdr:rowOff>
    </xdr:from>
    <xdr:to>
      <xdr:col>11</xdr:col>
      <xdr:colOff>307975</xdr:colOff>
      <xdr:row>97</xdr:row>
      <xdr:rowOff>21971</xdr:rowOff>
    </xdr:to>
    <xdr:cxnSp macro="">
      <xdr:nvCxnSpPr>
        <xdr:cNvPr id="471" name="直線コネクタ 470"/>
        <xdr:cNvCxnSpPr/>
      </xdr:nvCxnSpPr>
      <xdr:spPr>
        <a:xfrm>
          <a:off x="6972300" y="16465150"/>
          <a:ext cx="889000" cy="1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9804</xdr:rowOff>
    </xdr:from>
    <xdr:to>
      <xdr:col>15</xdr:col>
      <xdr:colOff>231775</xdr:colOff>
      <xdr:row>97</xdr:row>
      <xdr:rowOff>111404</xdr:rowOff>
    </xdr:to>
    <xdr:sp macro="" textlink="">
      <xdr:nvSpPr>
        <xdr:cNvPr id="481" name="円/楕円 480"/>
        <xdr:cNvSpPr/>
      </xdr:nvSpPr>
      <xdr:spPr>
        <a:xfrm>
          <a:off x="10426700" y="1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159681</xdr:rowOff>
    </xdr:from>
    <xdr:ext cx="534377" cy="259045"/>
    <xdr:sp macro="" textlink="">
      <xdr:nvSpPr>
        <xdr:cNvPr id="482" name="土木費該当値テキスト"/>
        <xdr:cNvSpPr txBox="1"/>
      </xdr:nvSpPr>
      <xdr:spPr>
        <a:xfrm>
          <a:off x="10528300" y="166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161480</xdr:rowOff>
    </xdr:from>
    <xdr:to>
      <xdr:col>14</xdr:col>
      <xdr:colOff>79375</xdr:colOff>
      <xdr:row>97</xdr:row>
      <xdr:rowOff>91630</xdr:rowOff>
    </xdr:to>
    <xdr:sp macro="" textlink="">
      <xdr:nvSpPr>
        <xdr:cNvPr id="483" name="円/楕円 482"/>
        <xdr:cNvSpPr/>
      </xdr:nvSpPr>
      <xdr:spPr>
        <a:xfrm>
          <a:off x="9588500" y="166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82757</xdr:rowOff>
    </xdr:from>
    <xdr:ext cx="534377" cy="259045"/>
    <xdr:sp macro="" textlink="">
      <xdr:nvSpPr>
        <xdr:cNvPr id="484" name="テキスト ボックス 483"/>
        <xdr:cNvSpPr txBox="1"/>
      </xdr:nvSpPr>
      <xdr:spPr>
        <a:xfrm>
          <a:off x="9372111" y="167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169233</xdr:rowOff>
    </xdr:from>
    <xdr:to>
      <xdr:col>12</xdr:col>
      <xdr:colOff>561975</xdr:colOff>
      <xdr:row>97</xdr:row>
      <xdr:rowOff>99383</xdr:rowOff>
    </xdr:to>
    <xdr:sp macro="" textlink="">
      <xdr:nvSpPr>
        <xdr:cNvPr id="485" name="円/楕円 484"/>
        <xdr:cNvSpPr/>
      </xdr:nvSpPr>
      <xdr:spPr>
        <a:xfrm>
          <a:off x="8699500" y="166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90510</xdr:rowOff>
    </xdr:from>
    <xdr:ext cx="534377" cy="259045"/>
    <xdr:sp macro="" textlink="">
      <xdr:nvSpPr>
        <xdr:cNvPr id="486" name="テキスト ボックス 485"/>
        <xdr:cNvSpPr txBox="1"/>
      </xdr:nvSpPr>
      <xdr:spPr>
        <a:xfrm>
          <a:off x="8483111" y="167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142621</xdr:rowOff>
    </xdr:from>
    <xdr:to>
      <xdr:col>11</xdr:col>
      <xdr:colOff>358775</xdr:colOff>
      <xdr:row>97</xdr:row>
      <xdr:rowOff>72771</xdr:rowOff>
    </xdr:to>
    <xdr:sp macro="" textlink="">
      <xdr:nvSpPr>
        <xdr:cNvPr id="487" name="円/楕円 486"/>
        <xdr:cNvSpPr/>
      </xdr:nvSpPr>
      <xdr:spPr>
        <a:xfrm>
          <a:off x="7810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63898</xdr:rowOff>
    </xdr:from>
    <xdr:ext cx="534377" cy="259045"/>
    <xdr:sp macro="" textlink="">
      <xdr:nvSpPr>
        <xdr:cNvPr id="488" name="テキスト ボックス 487"/>
        <xdr:cNvSpPr txBox="1"/>
      </xdr:nvSpPr>
      <xdr:spPr>
        <a:xfrm>
          <a:off x="7594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126600</xdr:rowOff>
    </xdr:from>
    <xdr:to>
      <xdr:col>10</xdr:col>
      <xdr:colOff>155575</xdr:colOff>
      <xdr:row>96</xdr:row>
      <xdr:rowOff>56750</xdr:rowOff>
    </xdr:to>
    <xdr:sp macro="" textlink="">
      <xdr:nvSpPr>
        <xdr:cNvPr id="489" name="円/楕円 488"/>
        <xdr:cNvSpPr/>
      </xdr:nvSpPr>
      <xdr:spPr>
        <a:xfrm>
          <a:off x="6921500" y="164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73277</xdr:rowOff>
    </xdr:from>
    <xdr:ext cx="534377" cy="259045"/>
    <xdr:sp macro="" textlink="">
      <xdr:nvSpPr>
        <xdr:cNvPr id="490" name="テキスト ボックス 489"/>
        <xdr:cNvSpPr txBox="1"/>
      </xdr:nvSpPr>
      <xdr:spPr>
        <a:xfrm>
          <a:off x="6705111" y="161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155588</xdr:rowOff>
    </xdr:from>
    <xdr:to>
      <xdr:col>23</xdr:col>
      <xdr:colOff>517525</xdr:colOff>
      <xdr:row>38</xdr:row>
      <xdr:rowOff>4216</xdr:rowOff>
    </xdr:to>
    <xdr:cxnSp macro="">
      <xdr:nvCxnSpPr>
        <xdr:cNvPr id="520" name="直線コネクタ 519"/>
        <xdr:cNvCxnSpPr/>
      </xdr:nvCxnSpPr>
      <xdr:spPr>
        <a:xfrm>
          <a:off x="15481300" y="6499238"/>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140310</xdr:rowOff>
    </xdr:from>
    <xdr:to>
      <xdr:col>22</xdr:col>
      <xdr:colOff>365125</xdr:colOff>
      <xdr:row>37</xdr:row>
      <xdr:rowOff>155588</xdr:rowOff>
    </xdr:to>
    <xdr:cxnSp macro="">
      <xdr:nvCxnSpPr>
        <xdr:cNvPr id="523" name="直線コネクタ 522"/>
        <xdr:cNvCxnSpPr/>
      </xdr:nvCxnSpPr>
      <xdr:spPr>
        <a:xfrm>
          <a:off x="14592300" y="6312510"/>
          <a:ext cx="889000" cy="1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140310</xdr:rowOff>
    </xdr:from>
    <xdr:to>
      <xdr:col>21</xdr:col>
      <xdr:colOff>161925</xdr:colOff>
      <xdr:row>38</xdr:row>
      <xdr:rowOff>37326</xdr:rowOff>
    </xdr:to>
    <xdr:cxnSp macro="">
      <xdr:nvCxnSpPr>
        <xdr:cNvPr id="526" name="直線コネクタ 525"/>
        <xdr:cNvCxnSpPr/>
      </xdr:nvCxnSpPr>
      <xdr:spPr>
        <a:xfrm flipV="1">
          <a:off x="13703300" y="6312510"/>
          <a:ext cx="889000" cy="2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37326</xdr:rowOff>
    </xdr:from>
    <xdr:to>
      <xdr:col>19</xdr:col>
      <xdr:colOff>644525</xdr:colOff>
      <xdr:row>38</xdr:row>
      <xdr:rowOff>57594</xdr:rowOff>
    </xdr:to>
    <xdr:cxnSp macro="">
      <xdr:nvCxnSpPr>
        <xdr:cNvPr id="529" name="直線コネクタ 528"/>
        <xdr:cNvCxnSpPr/>
      </xdr:nvCxnSpPr>
      <xdr:spPr>
        <a:xfrm flipV="1">
          <a:off x="12814300" y="6552426"/>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124866</xdr:rowOff>
    </xdr:from>
    <xdr:to>
      <xdr:col>23</xdr:col>
      <xdr:colOff>568325</xdr:colOff>
      <xdr:row>38</xdr:row>
      <xdr:rowOff>55017</xdr:rowOff>
    </xdr:to>
    <xdr:sp macro="" textlink="">
      <xdr:nvSpPr>
        <xdr:cNvPr id="539" name="円/楕円 538"/>
        <xdr:cNvSpPr/>
      </xdr:nvSpPr>
      <xdr:spPr>
        <a:xfrm>
          <a:off x="16268700" y="6468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103293</xdr:rowOff>
    </xdr:from>
    <xdr:ext cx="534377" cy="259045"/>
    <xdr:sp macro="" textlink="">
      <xdr:nvSpPr>
        <xdr:cNvPr id="540" name="消防費該当値テキスト"/>
        <xdr:cNvSpPr txBox="1"/>
      </xdr:nvSpPr>
      <xdr:spPr>
        <a:xfrm>
          <a:off x="16370300"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104788</xdr:rowOff>
    </xdr:from>
    <xdr:to>
      <xdr:col>22</xdr:col>
      <xdr:colOff>415925</xdr:colOff>
      <xdr:row>38</xdr:row>
      <xdr:rowOff>34937</xdr:rowOff>
    </xdr:to>
    <xdr:sp macro="" textlink="">
      <xdr:nvSpPr>
        <xdr:cNvPr id="541" name="円/楕円 540"/>
        <xdr:cNvSpPr/>
      </xdr:nvSpPr>
      <xdr:spPr>
        <a:xfrm>
          <a:off x="15430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26064</xdr:rowOff>
    </xdr:from>
    <xdr:ext cx="534377" cy="259045"/>
    <xdr:sp macro="" textlink="">
      <xdr:nvSpPr>
        <xdr:cNvPr id="542" name="テキスト ボックス 541"/>
        <xdr:cNvSpPr txBox="1"/>
      </xdr:nvSpPr>
      <xdr:spPr>
        <a:xfrm>
          <a:off x="1521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89510</xdr:rowOff>
    </xdr:from>
    <xdr:to>
      <xdr:col>21</xdr:col>
      <xdr:colOff>212725</xdr:colOff>
      <xdr:row>37</xdr:row>
      <xdr:rowOff>19660</xdr:rowOff>
    </xdr:to>
    <xdr:sp macro="" textlink="">
      <xdr:nvSpPr>
        <xdr:cNvPr id="543" name="円/楕円 542"/>
        <xdr:cNvSpPr/>
      </xdr:nvSpPr>
      <xdr:spPr>
        <a:xfrm>
          <a:off x="14541500" y="62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36187</xdr:rowOff>
    </xdr:from>
    <xdr:ext cx="534377" cy="259045"/>
    <xdr:sp macro="" textlink="">
      <xdr:nvSpPr>
        <xdr:cNvPr id="544" name="テキスト ボックス 543"/>
        <xdr:cNvSpPr txBox="1"/>
      </xdr:nvSpPr>
      <xdr:spPr>
        <a:xfrm>
          <a:off x="14325111" y="60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157975</xdr:rowOff>
    </xdr:from>
    <xdr:to>
      <xdr:col>20</xdr:col>
      <xdr:colOff>9525</xdr:colOff>
      <xdr:row>38</xdr:row>
      <xdr:rowOff>88125</xdr:rowOff>
    </xdr:to>
    <xdr:sp macro="" textlink="">
      <xdr:nvSpPr>
        <xdr:cNvPr id="545" name="円/楕円 544"/>
        <xdr:cNvSpPr/>
      </xdr:nvSpPr>
      <xdr:spPr>
        <a:xfrm>
          <a:off x="13652500" y="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79253</xdr:rowOff>
    </xdr:from>
    <xdr:ext cx="534377" cy="259045"/>
    <xdr:sp macro="" textlink="">
      <xdr:nvSpPr>
        <xdr:cNvPr id="546" name="テキスト ボックス 545"/>
        <xdr:cNvSpPr txBox="1"/>
      </xdr:nvSpPr>
      <xdr:spPr>
        <a:xfrm>
          <a:off x="13436111"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6794</xdr:rowOff>
    </xdr:from>
    <xdr:to>
      <xdr:col>18</xdr:col>
      <xdr:colOff>492125</xdr:colOff>
      <xdr:row>38</xdr:row>
      <xdr:rowOff>108394</xdr:rowOff>
    </xdr:to>
    <xdr:sp macro="" textlink="">
      <xdr:nvSpPr>
        <xdr:cNvPr id="547" name="円/楕円 546"/>
        <xdr:cNvSpPr/>
      </xdr:nvSpPr>
      <xdr:spPr>
        <a:xfrm>
          <a:off x="12763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99521</xdr:rowOff>
    </xdr:from>
    <xdr:ext cx="534377" cy="259045"/>
    <xdr:sp macro="" textlink="">
      <xdr:nvSpPr>
        <xdr:cNvPr id="548" name="テキスト ボックス 547"/>
        <xdr:cNvSpPr txBox="1"/>
      </xdr:nvSpPr>
      <xdr:spPr>
        <a:xfrm>
          <a:off x="12547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156673</xdr:rowOff>
    </xdr:from>
    <xdr:to>
      <xdr:col>23</xdr:col>
      <xdr:colOff>517525</xdr:colOff>
      <xdr:row>57</xdr:row>
      <xdr:rowOff>103048</xdr:rowOff>
    </xdr:to>
    <xdr:cxnSp macro="">
      <xdr:nvCxnSpPr>
        <xdr:cNvPr id="578" name="直線コネクタ 577"/>
        <xdr:cNvCxnSpPr/>
      </xdr:nvCxnSpPr>
      <xdr:spPr>
        <a:xfrm>
          <a:off x="15481300" y="9757873"/>
          <a:ext cx="8382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156673</xdr:rowOff>
    </xdr:from>
    <xdr:to>
      <xdr:col>22</xdr:col>
      <xdr:colOff>365125</xdr:colOff>
      <xdr:row>58</xdr:row>
      <xdr:rowOff>32982</xdr:rowOff>
    </xdr:to>
    <xdr:cxnSp macro="">
      <xdr:nvCxnSpPr>
        <xdr:cNvPr id="581" name="直線コネクタ 580"/>
        <xdr:cNvCxnSpPr/>
      </xdr:nvCxnSpPr>
      <xdr:spPr>
        <a:xfrm flipV="1">
          <a:off x="14592300" y="9757873"/>
          <a:ext cx="889000" cy="2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111868</xdr:rowOff>
    </xdr:from>
    <xdr:to>
      <xdr:col>21</xdr:col>
      <xdr:colOff>161925</xdr:colOff>
      <xdr:row>58</xdr:row>
      <xdr:rowOff>32982</xdr:rowOff>
    </xdr:to>
    <xdr:cxnSp macro="">
      <xdr:nvCxnSpPr>
        <xdr:cNvPr id="584" name="直線コネクタ 583"/>
        <xdr:cNvCxnSpPr/>
      </xdr:nvCxnSpPr>
      <xdr:spPr>
        <a:xfrm>
          <a:off x="13703300" y="9713068"/>
          <a:ext cx="889000" cy="2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111868</xdr:rowOff>
    </xdr:from>
    <xdr:to>
      <xdr:col>19</xdr:col>
      <xdr:colOff>644525</xdr:colOff>
      <xdr:row>57</xdr:row>
      <xdr:rowOff>72358</xdr:rowOff>
    </xdr:to>
    <xdr:cxnSp macro="">
      <xdr:nvCxnSpPr>
        <xdr:cNvPr id="587" name="直線コネクタ 586"/>
        <xdr:cNvCxnSpPr/>
      </xdr:nvCxnSpPr>
      <xdr:spPr>
        <a:xfrm flipV="1">
          <a:off x="12814300" y="9713068"/>
          <a:ext cx="8890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52248</xdr:rowOff>
    </xdr:from>
    <xdr:to>
      <xdr:col>23</xdr:col>
      <xdr:colOff>568325</xdr:colOff>
      <xdr:row>57</xdr:row>
      <xdr:rowOff>153848</xdr:rowOff>
    </xdr:to>
    <xdr:sp macro="" textlink="">
      <xdr:nvSpPr>
        <xdr:cNvPr id="597" name="円/楕円 596"/>
        <xdr:cNvSpPr/>
      </xdr:nvSpPr>
      <xdr:spPr>
        <a:xfrm>
          <a:off x="16268700" y="98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30675</xdr:rowOff>
    </xdr:from>
    <xdr:ext cx="534377" cy="259045"/>
    <xdr:sp macro="" textlink="">
      <xdr:nvSpPr>
        <xdr:cNvPr id="598" name="教育費該当値テキスト"/>
        <xdr:cNvSpPr txBox="1"/>
      </xdr:nvSpPr>
      <xdr:spPr>
        <a:xfrm>
          <a:off x="16370300" y="98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105873</xdr:rowOff>
    </xdr:from>
    <xdr:to>
      <xdr:col>22</xdr:col>
      <xdr:colOff>415925</xdr:colOff>
      <xdr:row>57</xdr:row>
      <xdr:rowOff>36023</xdr:rowOff>
    </xdr:to>
    <xdr:sp macro="" textlink="">
      <xdr:nvSpPr>
        <xdr:cNvPr id="599" name="円/楕円 598"/>
        <xdr:cNvSpPr/>
      </xdr:nvSpPr>
      <xdr:spPr>
        <a:xfrm>
          <a:off x="15430500" y="97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27150</xdr:rowOff>
    </xdr:from>
    <xdr:ext cx="534377" cy="259045"/>
    <xdr:sp macro="" textlink="">
      <xdr:nvSpPr>
        <xdr:cNvPr id="600" name="テキスト ボックス 599"/>
        <xdr:cNvSpPr txBox="1"/>
      </xdr:nvSpPr>
      <xdr:spPr>
        <a:xfrm>
          <a:off x="15214111" y="97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153632</xdr:rowOff>
    </xdr:from>
    <xdr:to>
      <xdr:col>21</xdr:col>
      <xdr:colOff>212725</xdr:colOff>
      <xdr:row>58</xdr:row>
      <xdr:rowOff>83782</xdr:rowOff>
    </xdr:to>
    <xdr:sp macro="" textlink="">
      <xdr:nvSpPr>
        <xdr:cNvPr id="601" name="円/楕円 600"/>
        <xdr:cNvSpPr/>
      </xdr:nvSpPr>
      <xdr:spPr>
        <a:xfrm>
          <a:off x="14541500" y="9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74909</xdr:rowOff>
    </xdr:from>
    <xdr:ext cx="534377" cy="259045"/>
    <xdr:sp macro="" textlink="">
      <xdr:nvSpPr>
        <xdr:cNvPr id="602" name="テキスト ボックス 601"/>
        <xdr:cNvSpPr txBox="1"/>
      </xdr:nvSpPr>
      <xdr:spPr>
        <a:xfrm>
          <a:off x="14325111" y="100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61068</xdr:rowOff>
    </xdr:from>
    <xdr:to>
      <xdr:col>20</xdr:col>
      <xdr:colOff>9525</xdr:colOff>
      <xdr:row>56</xdr:row>
      <xdr:rowOff>162668</xdr:rowOff>
    </xdr:to>
    <xdr:sp macro="" textlink="">
      <xdr:nvSpPr>
        <xdr:cNvPr id="603" name="円/楕円 602"/>
        <xdr:cNvSpPr/>
      </xdr:nvSpPr>
      <xdr:spPr>
        <a:xfrm>
          <a:off x="13652500" y="9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153795</xdr:rowOff>
    </xdr:from>
    <xdr:ext cx="534377" cy="259045"/>
    <xdr:sp macro="" textlink="">
      <xdr:nvSpPr>
        <xdr:cNvPr id="604" name="テキスト ボックス 603"/>
        <xdr:cNvSpPr txBox="1"/>
      </xdr:nvSpPr>
      <xdr:spPr>
        <a:xfrm>
          <a:off x="13436111" y="9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21558</xdr:rowOff>
    </xdr:from>
    <xdr:to>
      <xdr:col>18</xdr:col>
      <xdr:colOff>492125</xdr:colOff>
      <xdr:row>57</xdr:row>
      <xdr:rowOff>123158</xdr:rowOff>
    </xdr:to>
    <xdr:sp macro="" textlink="">
      <xdr:nvSpPr>
        <xdr:cNvPr id="605" name="円/楕円 604"/>
        <xdr:cNvSpPr/>
      </xdr:nvSpPr>
      <xdr:spPr>
        <a:xfrm>
          <a:off x="12763500" y="97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114285</xdr:rowOff>
    </xdr:from>
    <xdr:ext cx="534377" cy="259045"/>
    <xdr:sp macro="" textlink="">
      <xdr:nvSpPr>
        <xdr:cNvPr id="606" name="テキスト ボックス 605"/>
        <xdr:cNvSpPr txBox="1"/>
      </xdr:nvSpPr>
      <xdr:spPr>
        <a:xfrm>
          <a:off x="12547111" y="98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43117</xdr:rowOff>
    </xdr:from>
    <xdr:to>
      <xdr:col>21</xdr:col>
      <xdr:colOff>161925</xdr:colOff>
      <xdr:row>79</xdr:row>
      <xdr:rowOff>44450</xdr:rowOff>
    </xdr:to>
    <xdr:cxnSp macro="">
      <xdr:nvCxnSpPr>
        <xdr:cNvPr id="641" name="直線コネクタ 640"/>
        <xdr:cNvCxnSpPr/>
      </xdr:nvCxnSpPr>
      <xdr:spPr>
        <a:xfrm>
          <a:off x="13703300" y="13587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37821</xdr:rowOff>
    </xdr:from>
    <xdr:to>
      <xdr:col>19</xdr:col>
      <xdr:colOff>644525</xdr:colOff>
      <xdr:row>79</xdr:row>
      <xdr:rowOff>43117</xdr:rowOff>
    </xdr:to>
    <xdr:cxnSp macro="">
      <xdr:nvCxnSpPr>
        <xdr:cNvPr id="644" name="直線コネクタ 643"/>
        <xdr:cNvCxnSpPr/>
      </xdr:nvCxnSpPr>
      <xdr:spPr>
        <a:xfrm>
          <a:off x="12814300" y="1358237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163767</xdr:rowOff>
    </xdr:from>
    <xdr:to>
      <xdr:col>20</xdr:col>
      <xdr:colOff>9525</xdr:colOff>
      <xdr:row>79</xdr:row>
      <xdr:rowOff>93917</xdr:rowOff>
    </xdr:to>
    <xdr:sp macro="" textlink="">
      <xdr:nvSpPr>
        <xdr:cNvPr id="660" name="円/楕円 659"/>
        <xdr:cNvSpPr/>
      </xdr:nvSpPr>
      <xdr:spPr>
        <a:xfrm>
          <a:off x="13652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85044</xdr:rowOff>
    </xdr:from>
    <xdr:ext cx="313932" cy="259045"/>
    <xdr:sp macro="" textlink="">
      <xdr:nvSpPr>
        <xdr:cNvPr id="661" name="テキスト ボックス 660"/>
        <xdr:cNvSpPr txBox="1"/>
      </xdr:nvSpPr>
      <xdr:spPr>
        <a:xfrm>
          <a:off x="13546333" y="13629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158471</xdr:rowOff>
    </xdr:from>
    <xdr:to>
      <xdr:col>18</xdr:col>
      <xdr:colOff>492125</xdr:colOff>
      <xdr:row>79</xdr:row>
      <xdr:rowOff>88621</xdr:rowOff>
    </xdr:to>
    <xdr:sp macro="" textlink="">
      <xdr:nvSpPr>
        <xdr:cNvPr id="662" name="円/楕円 661"/>
        <xdr:cNvSpPr/>
      </xdr:nvSpPr>
      <xdr:spPr>
        <a:xfrm>
          <a:off x="12763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79748</xdr:rowOff>
    </xdr:from>
    <xdr:ext cx="378565" cy="259045"/>
    <xdr:sp macro="" textlink="">
      <xdr:nvSpPr>
        <xdr:cNvPr id="663" name="テキスト ボックス 662"/>
        <xdr:cNvSpPr txBox="1"/>
      </xdr:nvSpPr>
      <xdr:spPr>
        <a:xfrm>
          <a:off x="12625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66678</xdr:rowOff>
    </xdr:from>
    <xdr:to>
      <xdr:col>23</xdr:col>
      <xdr:colOff>517525</xdr:colOff>
      <xdr:row>94</xdr:row>
      <xdr:rowOff>99564</xdr:rowOff>
    </xdr:to>
    <xdr:cxnSp macro="">
      <xdr:nvCxnSpPr>
        <xdr:cNvPr id="694" name="直線コネクタ 693"/>
        <xdr:cNvCxnSpPr/>
      </xdr:nvCxnSpPr>
      <xdr:spPr>
        <a:xfrm>
          <a:off x="15481300" y="16182978"/>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66678</xdr:rowOff>
    </xdr:from>
    <xdr:to>
      <xdr:col>22</xdr:col>
      <xdr:colOff>365125</xdr:colOff>
      <xdr:row>94</xdr:row>
      <xdr:rowOff>85604</xdr:rowOff>
    </xdr:to>
    <xdr:cxnSp macro="">
      <xdr:nvCxnSpPr>
        <xdr:cNvPr id="697" name="直線コネクタ 696"/>
        <xdr:cNvCxnSpPr/>
      </xdr:nvCxnSpPr>
      <xdr:spPr>
        <a:xfrm flipV="1">
          <a:off x="14592300" y="16182978"/>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85604</xdr:rowOff>
    </xdr:from>
    <xdr:to>
      <xdr:col>21</xdr:col>
      <xdr:colOff>161925</xdr:colOff>
      <xdr:row>94</xdr:row>
      <xdr:rowOff>108838</xdr:rowOff>
    </xdr:to>
    <xdr:cxnSp macro="">
      <xdr:nvCxnSpPr>
        <xdr:cNvPr id="700" name="直線コネクタ 699"/>
        <xdr:cNvCxnSpPr/>
      </xdr:nvCxnSpPr>
      <xdr:spPr>
        <a:xfrm flipV="1">
          <a:off x="13703300" y="1620190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108838</xdr:rowOff>
    </xdr:from>
    <xdr:to>
      <xdr:col>19</xdr:col>
      <xdr:colOff>644525</xdr:colOff>
      <xdr:row>94</xdr:row>
      <xdr:rowOff>123403</xdr:rowOff>
    </xdr:to>
    <xdr:cxnSp macro="">
      <xdr:nvCxnSpPr>
        <xdr:cNvPr id="703" name="直線コネクタ 702"/>
        <xdr:cNvCxnSpPr/>
      </xdr:nvCxnSpPr>
      <xdr:spPr>
        <a:xfrm flipV="1">
          <a:off x="12814300" y="1622513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48764</xdr:rowOff>
    </xdr:from>
    <xdr:to>
      <xdr:col>23</xdr:col>
      <xdr:colOff>568325</xdr:colOff>
      <xdr:row>94</xdr:row>
      <xdr:rowOff>150364</xdr:rowOff>
    </xdr:to>
    <xdr:sp macro="" textlink="">
      <xdr:nvSpPr>
        <xdr:cNvPr id="713" name="円/楕円 712"/>
        <xdr:cNvSpPr/>
      </xdr:nvSpPr>
      <xdr:spPr>
        <a:xfrm>
          <a:off x="162687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71641</xdr:rowOff>
    </xdr:from>
    <xdr:ext cx="534377" cy="259045"/>
    <xdr:sp macro="" textlink="">
      <xdr:nvSpPr>
        <xdr:cNvPr id="714" name="公債費該当値テキスト"/>
        <xdr:cNvSpPr txBox="1"/>
      </xdr:nvSpPr>
      <xdr:spPr>
        <a:xfrm>
          <a:off x="16370300" y="160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15878</xdr:rowOff>
    </xdr:from>
    <xdr:to>
      <xdr:col>22</xdr:col>
      <xdr:colOff>415925</xdr:colOff>
      <xdr:row>94</xdr:row>
      <xdr:rowOff>117478</xdr:rowOff>
    </xdr:to>
    <xdr:sp macro="" textlink="">
      <xdr:nvSpPr>
        <xdr:cNvPr id="715" name="円/楕円 714"/>
        <xdr:cNvSpPr/>
      </xdr:nvSpPr>
      <xdr:spPr>
        <a:xfrm>
          <a:off x="15430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134005</xdr:rowOff>
    </xdr:from>
    <xdr:ext cx="534377" cy="259045"/>
    <xdr:sp macro="" textlink="">
      <xdr:nvSpPr>
        <xdr:cNvPr id="716" name="テキスト ボックス 715"/>
        <xdr:cNvSpPr txBox="1"/>
      </xdr:nvSpPr>
      <xdr:spPr>
        <a:xfrm>
          <a:off x="15214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34804</xdr:rowOff>
    </xdr:from>
    <xdr:to>
      <xdr:col>21</xdr:col>
      <xdr:colOff>212725</xdr:colOff>
      <xdr:row>94</xdr:row>
      <xdr:rowOff>136404</xdr:rowOff>
    </xdr:to>
    <xdr:sp macro="" textlink="">
      <xdr:nvSpPr>
        <xdr:cNvPr id="717" name="円/楕円 716"/>
        <xdr:cNvSpPr/>
      </xdr:nvSpPr>
      <xdr:spPr>
        <a:xfrm>
          <a:off x="14541500" y="16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152931</xdr:rowOff>
    </xdr:from>
    <xdr:ext cx="534377" cy="259045"/>
    <xdr:sp macro="" textlink="">
      <xdr:nvSpPr>
        <xdr:cNvPr id="718" name="テキスト ボックス 717"/>
        <xdr:cNvSpPr txBox="1"/>
      </xdr:nvSpPr>
      <xdr:spPr>
        <a:xfrm>
          <a:off x="14325111" y="15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58038</xdr:rowOff>
    </xdr:from>
    <xdr:to>
      <xdr:col>20</xdr:col>
      <xdr:colOff>9525</xdr:colOff>
      <xdr:row>94</xdr:row>
      <xdr:rowOff>159638</xdr:rowOff>
    </xdr:to>
    <xdr:sp macro="" textlink="">
      <xdr:nvSpPr>
        <xdr:cNvPr id="719" name="円/楕円 718"/>
        <xdr:cNvSpPr/>
      </xdr:nvSpPr>
      <xdr:spPr>
        <a:xfrm>
          <a:off x="13652500" y="161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4715</xdr:rowOff>
    </xdr:from>
    <xdr:ext cx="534377" cy="259045"/>
    <xdr:sp macro="" textlink="">
      <xdr:nvSpPr>
        <xdr:cNvPr id="720" name="テキスト ボックス 719"/>
        <xdr:cNvSpPr txBox="1"/>
      </xdr:nvSpPr>
      <xdr:spPr>
        <a:xfrm>
          <a:off x="13436111" y="159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72603</xdr:rowOff>
    </xdr:from>
    <xdr:to>
      <xdr:col>18</xdr:col>
      <xdr:colOff>492125</xdr:colOff>
      <xdr:row>95</xdr:row>
      <xdr:rowOff>2753</xdr:rowOff>
    </xdr:to>
    <xdr:sp macro="" textlink="">
      <xdr:nvSpPr>
        <xdr:cNvPr id="721" name="円/楕円 720"/>
        <xdr:cNvSpPr/>
      </xdr:nvSpPr>
      <xdr:spPr>
        <a:xfrm>
          <a:off x="12763500" y="161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19280</xdr:rowOff>
    </xdr:from>
    <xdr:ext cx="534377" cy="259045"/>
    <xdr:sp macro="" textlink="">
      <xdr:nvSpPr>
        <xdr:cNvPr id="722" name="テキスト ボックス 721"/>
        <xdr:cNvSpPr txBox="1"/>
      </xdr:nvSpPr>
      <xdr:spPr>
        <a:xfrm>
          <a:off x="12547111" y="15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166,728</a:t>
          </a:r>
          <a:r>
            <a:rPr kumimoji="1" lang="ja-JP" altLang="en-US" sz="1300">
              <a:latin typeface="ＭＳ Ｐゴシック"/>
            </a:rPr>
            <a:t>円となっている。民生費のうち児童福祉行政に要する経費である児童福祉費が、決算額全体の</a:t>
          </a:r>
          <a:r>
            <a:rPr kumimoji="1" lang="en-US" altLang="ja-JP" sz="1300">
              <a:latin typeface="ＭＳ Ｐゴシック"/>
            </a:rPr>
            <a:t>15.8</a:t>
          </a:r>
          <a:r>
            <a:rPr kumimoji="1" lang="ja-JP" altLang="en-US" sz="1300">
              <a:latin typeface="ＭＳ Ｐゴシック"/>
            </a:rPr>
            <a:t>％を占めている。近年では、私立保育園施設整備助成費の増加や、こども医療費助成費が平成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a:t>
          </a:r>
          <a:r>
            <a:rPr kumimoji="1" lang="ja-JP" altLang="en-US" sz="1300">
              <a:latin typeface="ＭＳ Ｐゴシック"/>
            </a:rPr>
            <a:t>月診療分からの対象者を１８歳未満まで拡大するなど、今後も子育て環境の充実を重点的に図る。また、国民健康保険特別会計繰出金や介護保険特別会計繰出金も増加傾向であることから、特別会計における独立採算の原則に基づき、繰出金の抑制に努めることとする。</a:t>
          </a:r>
          <a:endParaRPr kumimoji="1" lang="en-US" altLang="ja-JP" sz="1300">
            <a:latin typeface="ＭＳ Ｐゴシック"/>
          </a:endParaRPr>
        </a:p>
        <a:p>
          <a:r>
            <a:rPr kumimoji="1" lang="ja-JP" altLang="en-US" sz="1300">
              <a:latin typeface="ＭＳ Ｐゴシック"/>
            </a:rPr>
            <a:t>教育費については、住民一人あたり</a:t>
          </a:r>
          <a:r>
            <a:rPr kumimoji="1" lang="en-US" altLang="ja-JP" sz="1300">
              <a:latin typeface="ＭＳ Ｐゴシック"/>
            </a:rPr>
            <a:t>34,924</a:t>
          </a:r>
          <a:r>
            <a:rPr kumimoji="1" lang="ja-JP" altLang="en-US" sz="1300">
              <a:latin typeface="ＭＳ Ｐゴシック"/>
            </a:rPr>
            <a:t>円となっており、類似団体と比較して</a:t>
          </a:r>
          <a:r>
            <a:rPr kumimoji="1" lang="en-US" altLang="ja-JP" sz="1300">
              <a:latin typeface="ＭＳ Ｐゴシック"/>
            </a:rPr>
            <a:t>12,125</a:t>
          </a:r>
          <a:r>
            <a:rPr kumimoji="1" lang="ja-JP" altLang="en-US" sz="1300">
              <a:latin typeface="ＭＳ Ｐゴシック"/>
            </a:rPr>
            <a:t>円下回っている。これは、小中学校施設や保健体育施設の整備に係る経費が類似団体と比較して低いことがあげられるが、公共施設マネジメント基本方針を念頭に置きながら、今後必要となる老朽化した施設の更新費用などに備え、計画的な整備を進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積み立てている財政調整基金残高は増加している。平成２３・２４年度においては、実質単年度収支はマイナスとなっているが、減債基金への積増し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今後とも、平成２８年度以降に実施される普通交付税の一本算定に伴う減額を見据え、将来の財政需要に備えた財政運営に努める。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黒字額は、主に一般会計及び国民健康保険特別会計の実質黒字額、病院事業会計及び水道事業会計の資金剰余額で構成している。</a:t>
          </a:r>
          <a:endParaRPr lang="ja-JP" altLang="ja-JP" sz="1400">
            <a:effectLst/>
          </a:endParaRPr>
        </a:p>
        <a:p>
          <a:r>
            <a:rPr kumimoji="1" lang="ja-JP" altLang="ja-JP" sz="1100">
              <a:solidFill>
                <a:schemeClr val="dk1"/>
              </a:solidFill>
              <a:effectLst/>
              <a:latin typeface="+mn-lt"/>
              <a:ea typeface="+mn-ea"/>
              <a:cs typeface="+mn-cs"/>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endParaRPr lang="ja-JP" altLang="ja-JP" sz="1400">
            <a:effectLst/>
          </a:endParaRPr>
        </a:p>
        <a:p>
          <a:r>
            <a:rPr kumimoji="1" lang="ja-JP" altLang="ja-JP" sz="1100">
              <a:solidFill>
                <a:schemeClr val="dk1"/>
              </a:solidFill>
              <a:effectLst/>
              <a:latin typeface="+mn-lt"/>
              <a:ea typeface="+mn-ea"/>
              <a:cs typeface="+mn-cs"/>
            </a:rPr>
            <a:t>　国民健康保険特別会計では、平成２３年度の保険税率改定などにより、実質黒字を維持している。</a:t>
          </a:r>
          <a:endParaRPr lang="ja-JP" altLang="ja-JP" sz="1400">
            <a:effectLst/>
          </a:endParaRPr>
        </a:p>
        <a:p>
          <a:r>
            <a:rPr kumimoji="1" lang="ja-JP" altLang="ja-JP" sz="1100">
              <a:solidFill>
                <a:schemeClr val="dk1"/>
              </a:solidFill>
              <a:effectLst/>
              <a:latin typeface="+mn-lt"/>
              <a:ea typeface="+mn-ea"/>
              <a:cs typeface="+mn-cs"/>
            </a:rPr>
            <a:t>　病院事業会計及び水道事業会計では、現金及び預金等の流動資産が、未払金等の流動負債を上回っているため、資金剰余額を計上している。</a:t>
          </a:r>
          <a:endParaRPr lang="ja-JP" altLang="ja-JP" sz="1400">
            <a:effectLst/>
          </a:endParaRPr>
        </a:p>
        <a:p>
          <a:r>
            <a:rPr kumimoji="1" lang="ja-JP" altLang="ja-JP" sz="1100">
              <a:solidFill>
                <a:schemeClr val="dk1"/>
              </a:solidFill>
              <a:effectLst/>
              <a:latin typeface="+mn-lt"/>
              <a:ea typeface="+mn-ea"/>
              <a:cs typeface="+mn-cs"/>
            </a:rPr>
            <a:t>　赤字額は、平成２２年度以降全ての会計で黒字、歳入歳出同額又は資金不足無しとなっている。</a:t>
          </a:r>
          <a:endParaRPr lang="ja-JP" altLang="ja-JP" sz="1400">
            <a:effectLst/>
          </a:endParaRPr>
        </a:p>
        <a:p>
          <a:r>
            <a:rPr kumimoji="1" lang="ja-JP" altLang="ja-JP" sz="1100">
              <a:solidFill>
                <a:schemeClr val="dk1"/>
              </a:solidFill>
              <a:effectLst/>
              <a:latin typeface="+mn-lt"/>
              <a:ea typeface="+mn-ea"/>
              <a:cs typeface="+mn-cs"/>
            </a:rPr>
            <a:t>　今後も各会計の健全性を高め、全会計を通じてバランスのとれた財政運営に努める。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29735230</v>
      </c>
      <c r="BO4" s="409"/>
      <c r="BP4" s="409"/>
      <c r="BQ4" s="409"/>
      <c r="BR4" s="409"/>
      <c r="BS4" s="409"/>
      <c r="BT4" s="409"/>
      <c r="BU4" s="410"/>
      <c r="BV4" s="408">
        <v>30174860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28821442</v>
      </c>
      <c r="BO5" s="414"/>
      <c r="BP5" s="414"/>
      <c r="BQ5" s="414"/>
      <c r="BR5" s="414"/>
      <c r="BS5" s="414"/>
      <c r="BT5" s="414"/>
      <c r="BU5" s="415"/>
      <c r="BV5" s="413">
        <v>29279388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913788</v>
      </c>
      <c r="BO6" s="414"/>
      <c r="BP6" s="414"/>
      <c r="BQ6" s="414"/>
      <c r="BR6" s="414"/>
      <c r="BS6" s="414"/>
      <c r="BT6" s="414"/>
      <c r="BU6" s="415"/>
      <c r="BV6" s="413">
        <v>895472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98.1</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3839</v>
      </c>
      <c r="BO7" s="414"/>
      <c r="BP7" s="414"/>
      <c r="BQ7" s="414"/>
      <c r="BR7" s="414"/>
      <c r="BS7" s="414"/>
      <c r="BT7" s="414"/>
      <c r="BU7" s="415"/>
      <c r="BV7" s="413">
        <v>33186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18406636</v>
      </c>
      <c r="CU7" s="414"/>
      <c r="CV7" s="414"/>
      <c r="CW7" s="414"/>
      <c r="CX7" s="414"/>
      <c r="CY7" s="414"/>
      <c r="CZ7" s="414"/>
      <c r="DA7" s="415"/>
      <c r="DB7" s="413">
        <v>18152531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909949</v>
      </c>
      <c r="BO8" s="414"/>
      <c r="BP8" s="414"/>
      <c r="BQ8" s="414"/>
      <c r="BR8" s="414"/>
      <c r="BS8" s="414"/>
      <c r="BT8" s="414"/>
      <c r="BU8" s="415"/>
      <c r="BV8" s="413">
        <v>862286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67186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47663</v>
      </c>
      <c r="BO9" s="414"/>
      <c r="BP9" s="414"/>
      <c r="BQ9" s="414"/>
      <c r="BR9" s="414"/>
      <c r="BS9" s="414"/>
      <c r="BT9" s="414"/>
      <c r="BU9" s="415"/>
      <c r="BV9" s="413">
        <v>-90456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v>
      </c>
      <c r="CU9" s="384"/>
      <c r="CV9" s="384"/>
      <c r="CW9" s="384"/>
      <c r="CX9" s="384"/>
      <c r="CY9" s="384"/>
      <c r="CZ9" s="384"/>
      <c r="DA9" s="385"/>
      <c r="DB9" s="383">
        <v>18.2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71887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1893</v>
      </c>
      <c r="BO10" s="414"/>
      <c r="BP10" s="414"/>
      <c r="BQ10" s="414"/>
      <c r="BR10" s="414"/>
      <c r="BS10" s="414"/>
      <c r="BT10" s="414"/>
      <c r="BU10" s="415"/>
      <c r="BV10" s="413">
        <v>2155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1800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69386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68673</v>
      </c>
      <c r="S13" s="515"/>
      <c r="T13" s="515"/>
      <c r="U13" s="515"/>
      <c r="V13" s="516"/>
      <c r="W13" s="502" t="s">
        <v>120</v>
      </c>
      <c r="X13" s="426"/>
      <c r="Y13" s="426"/>
      <c r="Z13" s="426"/>
      <c r="AA13" s="426"/>
      <c r="AB13" s="427"/>
      <c r="AC13" s="389">
        <v>1139</v>
      </c>
      <c r="AD13" s="390"/>
      <c r="AE13" s="390"/>
      <c r="AF13" s="390"/>
      <c r="AG13" s="391"/>
      <c r="AH13" s="389">
        <v>1324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51356</v>
      </c>
      <c r="BO13" s="414"/>
      <c r="BP13" s="414"/>
      <c r="BQ13" s="414"/>
      <c r="BR13" s="414"/>
      <c r="BS13" s="414"/>
      <c r="BT13" s="414"/>
      <c r="BU13" s="415"/>
      <c r="BV13" s="413">
        <v>-88301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70273</v>
      </c>
      <c r="S14" s="515"/>
      <c r="T14" s="515"/>
      <c r="U14" s="515"/>
      <c r="V14" s="516"/>
      <c r="W14" s="517"/>
      <c r="X14" s="429"/>
      <c r="Y14" s="429"/>
      <c r="Z14" s="429"/>
      <c r="AA14" s="429"/>
      <c r="AB14" s="430"/>
      <c r="AC14" s="507">
        <v>3.2</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72.900000000000006</v>
      </c>
      <c r="CU14" s="486"/>
      <c r="CV14" s="486"/>
      <c r="CW14" s="486"/>
      <c r="CX14" s="486"/>
      <c r="CY14" s="486"/>
      <c r="CZ14" s="486"/>
      <c r="DA14" s="487"/>
      <c r="DB14" s="518">
        <v>68.7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69609</v>
      </c>
      <c r="S15" s="515"/>
      <c r="T15" s="515"/>
      <c r="U15" s="515"/>
      <c r="V15" s="516"/>
      <c r="W15" s="502" t="s">
        <v>126</v>
      </c>
      <c r="X15" s="426"/>
      <c r="Y15" s="426"/>
      <c r="Z15" s="426"/>
      <c r="AA15" s="426"/>
      <c r="AB15" s="427"/>
      <c r="AC15" s="389">
        <v>12806</v>
      </c>
      <c r="AD15" s="390"/>
      <c r="AE15" s="390"/>
      <c r="AF15" s="390"/>
      <c r="AG15" s="391"/>
      <c r="AH15" s="389">
        <v>13909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8203110</v>
      </c>
      <c r="BO15" s="409"/>
      <c r="BP15" s="409"/>
      <c r="BQ15" s="409"/>
      <c r="BR15" s="409"/>
      <c r="BS15" s="409"/>
      <c r="BT15" s="409"/>
      <c r="BU15" s="410"/>
      <c r="BV15" s="408">
        <v>7874485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35.799999999999997</v>
      </c>
      <c r="AD16" s="508"/>
      <c r="AE16" s="508"/>
      <c r="AF16" s="508"/>
      <c r="AG16" s="509"/>
      <c r="AH16" s="507">
        <v>34.9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14290862</v>
      </c>
      <c r="BO16" s="414"/>
      <c r="BP16" s="414"/>
      <c r="BQ16" s="414"/>
      <c r="BR16" s="414"/>
      <c r="BS16" s="414"/>
      <c r="BT16" s="414"/>
      <c r="BU16" s="415"/>
      <c r="BV16" s="413">
        <v>13733606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21855</v>
      </c>
      <c r="AD17" s="390"/>
      <c r="AE17" s="390"/>
      <c r="AF17" s="390"/>
      <c r="AG17" s="391"/>
      <c r="AH17" s="389">
        <v>24403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10432974</v>
      </c>
      <c r="BO17" s="414"/>
      <c r="BP17" s="414"/>
      <c r="BQ17" s="414"/>
      <c r="BR17" s="414"/>
      <c r="BS17" s="414"/>
      <c r="BT17" s="414"/>
      <c r="BU17" s="415"/>
      <c r="BV17" s="413">
        <v>10127617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305.87</v>
      </c>
      <c r="M18" s="478"/>
      <c r="N18" s="478"/>
      <c r="O18" s="478"/>
      <c r="P18" s="478"/>
      <c r="Q18" s="478"/>
      <c r="R18" s="479"/>
      <c r="S18" s="479"/>
      <c r="T18" s="479"/>
      <c r="U18" s="479"/>
      <c r="V18" s="480"/>
      <c r="W18" s="494"/>
      <c r="X18" s="495"/>
      <c r="Y18" s="495"/>
      <c r="Z18" s="495"/>
      <c r="AA18" s="495"/>
      <c r="AB18" s="503"/>
      <c r="AC18" s="377">
        <v>61</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16984321</v>
      </c>
      <c r="BO18" s="414"/>
      <c r="BP18" s="414"/>
      <c r="BQ18" s="414"/>
      <c r="BR18" s="414"/>
      <c r="BS18" s="414"/>
      <c r="BT18" s="414"/>
      <c r="BU18" s="415"/>
      <c r="BV18" s="413">
        <v>16838282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21081094</v>
      </c>
      <c r="BO19" s="414"/>
      <c r="BP19" s="414"/>
      <c r="BQ19" s="414"/>
      <c r="BR19" s="414"/>
      <c r="BS19" s="414"/>
      <c r="BT19" s="414"/>
      <c r="BU19" s="415"/>
      <c r="BV19" s="413">
        <v>20568228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24841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36782483</v>
      </c>
      <c r="BO23" s="414"/>
      <c r="BP23" s="414"/>
      <c r="BQ23" s="414"/>
      <c r="BR23" s="414"/>
      <c r="BS23" s="414"/>
      <c r="BT23" s="414"/>
      <c r="BU23" s="415"/>
      <c r="BV23" s="413">
        <v>37505811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9000</v>
      </c>
      <c r="R24" s="390"/>
      <c r="S24" s="390"/>
      <c r="T24" s="390"/>
      <c r="U24" s="390"/>
      <c r="V24" s="391"/>
      <c r="W24" s="455"/>
      <c r="X24" s="446"/>
      <c r="Y24" s="447"/>
      <c r="Z24" s="386" t="s">
        <v>149</v>
      </c>
      <c r="AA24" s="387"/>
      <c r="AB24" s="387"/>
      <c r="AC24" s="387"/>
      <c r="AD24" s="387"/>
      <c r="AE24" s="387"/>
      <c r="AF24" s="387"/>
      <c r="AG24" s="388"/>
      <c r="AH24" s="389">
        <v>574</v>
      </c>
      <c r="AI24" s="390"/>
      <c r="AJ24" s="390"/>
      <c r="AK24" s="390"/>
      <c r="AL24" s="391"/>
      <c r="AM24" s="389">
        <v>1714538</v>
      </c>
      <c r="AN24" s="390"/>
      <c r="AO24" s="390"/>
      <c r="AP24" s="390"/>
      <c r="AQ24" s="390"/>
      <c r="AR24" s="391"/>
      <c r="AS24" s="389">
        <v>2987</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20201525</v>
      </c>
      <c r="BO24" s="414"/>
      <c r="BP24" s="414"/>
      <c r="BQ24" s="414"/>
      <c r="BR24" s="414"/>
      <c r="BS24" s="414"/>
      <c r="BT24" s="414"/>
      <c r="BU24" s="415"/>
      <c r="BV24" s="413">
        <v>20174537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2</v>
      </c>
      <c r="M25" s="390"/>
      <c r="N25" s="390"/>
      <c r="O25" s="390"/>
      <c r="P25" s="391"/>
      <c r="Q25" s="389">
        <v>7500</v>
      </c>
      <c r="R25" s="390"/>
      <c r="S25" s="390"/>
      <c r="T25" s="390"/>
      <c r="U25" s="390"/>
      <c r="V25" s="391"/>
      <c r="W25" s="455"/>
      <c r="X25" s="446"/>
      <c r="Y25" s="447"/>
      <c r="Z25" s="386" t="s">
        <v>152</v>
      </c>
      <c r="AA25" s="387"/>
      <c r="AB25" s="387"/>
      <c r="AC25" s="387"/>
      <c r="AD25" s="387"/>
      <c r="AE25" s="387"/>
      <c r="AF25" s="387"/>
      <c r="AG25" s="388"/>
      <c r="AH25" s="389">
        <v>116</v>
      </c>
      <c r="AI25" s="390"/>
      <c r="AJ25" s="390"/>
      <c r="AK25" s="390"/>
      <c r="AL25" s="391"/>
      <c r="AM25" s="389">
        <v>334312</v>
      </c>
      <c r="AN25" s="390"/>
      <c r="AO25" s="390"/>
      <c r="AP25" s="390"/>
      <c r="AQ25" s="390"/>
      <c r="AR25" s="391"/>
      <c r="AS25" s="389">
        <v>2882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1831975</v>
      </c>
      <c r="BO25" s="409"/>
      <c r="BP25" s="409"/>
      <c r="BQ25" s="409"/>
      <c r="BR25" s="409"/>
      <c r="BS25" s="409"/>
      <c r="BT25" s="409"/>
      <c r="BU25" s="410"/>
      <c r="BV25" s="408">
        <v>1845025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6700</v>
      </c>
      <c r="R26" s="390"/>
      <c r="S26" s="390"/>
      <c r="T26" s="390"/>
      <c r="U26" s="390"/>
      <c r="V26" s="391"/>
      <c r="W26" s="455"/>
      <c r="X26" s="446"/>
      <c r="Y26" s="447"/>
      <c r="Z26" s="386" t="s">
        <v>155</v>
      </c>
      <c r="AA26" s="468"/>
      <c r="AB26" s="468"/>
      <c r="AC26" s="468"/>
      <c r="AD26" s="468"/>
      <c r="AE26" s="468"/>
      <c r="AF26" s="468"/>
      <c r="AG26" s="469"/>
      <c r="AH26" s="389">
        <v>32</v>
      </c>
      <c r="AI26" s="390"/>
      <c r="AJ26" s="390"/>
      <c r="AK26" s="390"/>
      <c r="AL26" s="391"/>
      <c r="AM26" s="389">
        <v>83392</v>
      </c>
      <c r="AN26" s="390"/>
      <c r="AO26" s="390"/>
      <c r="AP26" s="390"/>
      <c r="AQ26" s="390"/>
      <c r="AR26" s="391"/>
      <c r="AS26" s="389">
        <v>2606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5350</v>
      </c>
      <c r="R27" s="390"/>
      <c r="S27" s="390"/>
      <c r="T27" s="390"/>
      <c r="U27" s="390"/>
      <c r="V27" s="391"/>
      <c r="W27" s="455"/>
      <c r="X27" s="446"/>
      <c r="Y27" s="447"/>
      <c r="Z27" s="386" t="s">
        <v>158</v>
      </c>
      <c r="AA27" s="387"/>
      <c r="AB27" s="387"/>
      <c r="AC27" s="387"/>
      <c r="AD27" s="387"/>
      <c r="AE27" s="387"/>
      <c r="AF27" s="387"/>
      <c r="AG27" s="388"/>
      <c r="AH27" s="389">
        <v>4</v>
      </c>
      <c r="AI27" s="390"/>
      <c r="AJ27" s="390"/>
      <c r="AK27" s="390"/>
      <c r="AL27" s="391"/>
      <c r="AM27" s="389">
        <v>15132</v>
      </c>
      <c r="AN27" s="390"/>
      <c r="AO27" s="390"/>
      <c r="AP27" s="390"/>
      <c r="AQ27" s="390"/>
      <c r="AR27" s="391"/>
      <c r="AS27" s="389">
        <v>3783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4600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4690086</v>
      </c>
      <c r="BO28" s="409"/>
      <c r="BP28" s="409"/>
      <c r="BQ28" s="409"/>
      <c r="BR28" s="409"/>
      <c r="BS28" s="409"/>
      <c r="BT28" s="409"/>
      <c r="BU28" s="410"/>
      <c r="BV28" s="408">
        <v>4256193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16</v>
      </c>
      <c r="M29" s="390"/>
      <c r="N29" s="390"/>
      <c r="O29" s="390"/>
      <c r="P29" s="391"/>
      <c r="Q29" s="389">
        <v>4300</v>
      </c>
      <c r="R29" s="390"/>
      <c r="S29" s="390"/>
      <c r="T29" s="390"/>
      <c r="U29" s="390"/>
      <c r="V29" s="391"/>
      <c r="W29" s="456"/>
      <c r="X29" s="457"/>
      <c r="Y29" s="458"/>
      <c r="Z29" s="386" t="s">
        <v>165</v>
      </c>
      <c r="AA29" s="387"/>
      <c r="AB29" s="387"/>
      <c r="AC29" s="387"/>
      <c r="AD29" s="387"/>
      <c r="AE29" s="387"/>
      <c r="AF29" s="387"/>
      <c r="AG29" s="388"/>
      <c r="AH29" s="389">
        <v>578</v>
      </c>
      <c r="AI29" s="390"/>
      <c r="AJ29" s="390"/>
      <c r="AK29" s="390"/>
      <c r="AL29" s="391"/>
      <c r="AM29" s="389">
        <v>1729670</v>
      </c>
      <c r="AN29" s="390"/>
      <c r="AO29" s="390"/>
      <c r="AP29" s="390"/>
      <c r="AQ29" s="390"/>
      <c r="AR29" s="391"/>
      <c r="AS29" s="389">
        <v>2993</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1001352</v>
      </c>
      <c r="BO29" s="414"/>
      <c r="BP29" s="414"/>
      <c r="BQ29" s="414"/>
      <c r="BR29" s="414"/>
      <c r="BS29" s="414"/>
      <c r="BT29" s="414"/>
      <c r="BU29" s="415"/>
      <c r="BV29" s="413">
        <v>980584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2881849</v>
      </c>
      <c r="BO30" s="417"/>
      <c r="BP30" s="417"/>
      <c r="BQ30" s="417"/>
      <c r="BR30" s="417"/>
      <c r="BS30" s="417"/>
      <c r="BT30" s="417"/>
      <c r="BU30" s="418"/>
      <c r="BV30" s="416">
        <v>2797174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加賀市国民健康保険特別会計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加賀市病院事業会計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加賀市下水道事業特別会計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南加賀広域圏事務組合（一般会計）</v>
      </c>
      <c r="BZ34" s="372"/>
      <c r="CA34" s="372"/>
      <c r="CB34" s="372"/>
      <c r="CC34" s="372"/>
      <c r="CD34" s="372"/>
      <c r="CE34" s="372"/>
      <c r="CF34" s="372"/>
      <c r="CG34" s="372"/>
      <c r="CH34" s="372"/>
      <c r="CI34" s="372"/>
      <c r="CJ34" s="372"/>
      <c r="CK34" s="372"/>
      <c r="CL34" s="372"/>
      <c r="CM34" s="372"/>
      <c r="CN34" s="165"/>
      <c r="CO34" s="373" t="e">
        <f>IF(CQ34="","",MAX(C34:D43,U34:V43,AM34:AN43,BE34:BF43,BW34:BX43)+1)</f>
        <v>#REF!</v>
      </c>
      <c r="CP34" s="373"/>
      <c r="CQ34" s="372" t="e">
        <f>IF('各会計、関係団体の財政状況及び健全化判断比率'!#REF!="","",'各会計、関係団体の財政状況及び健全化判断比率'!#REF!)</f>
        <v>#REF!</v>
      </c>
      <c r="CR34" s="372"/>
      <c r="CS34" s="372"/>
      <c r="CT34" s="372"/>
      <c r="CU34" s="372"/>
      <c r="CV34" s="372"/>
      <c r="CW34" s="372"/>
      <c r="CX34" s="372"/>
      <c r="CY34" s="372"/>
      <c r="CZ34" s="372"/>
      <c r="DA34" s="372"/>
      <c r="DB34" s="372"/>
      <c r="DC34" s="372"/>
      <c r="DD34" s="372"/>
      <c r="DE34" s="372"/>
      <c r="DF34" s="162"/>
      <c r="DG34" s="374" t="e">
        <f>IF('各会計、関係団体の財政状況及び健全化判断比率'!#REF!="","",'各会計、関係団体の財政状況及び健全化判断比率'!#REF!)</f>
        <v>#REF!</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加賀市後期高齢者医療特別会計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加賀市水道事業会計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加賀市土地区画整理事業特別会計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南加賀広域圏事務組合（公設卸売市場事業）</v>
      </c>
      <c r="BZ35" s="372"/>
      <c r="CA35" s="372"/>
      <c r="CB35" s="372"/>
      <c r="CC35" s="372"/>
      <c r="CD35" s="372"/>
      <c r="CE35" s="372"/>
      <c r="CF35" s="372"/>
      <c r="CG35" s="372"/>
      <c r="CH35" s="372"/>
      <c r="CI35" s="372"/>
      <c r="CJ35" s="372"/>
      <c r="CK35" s="372"/>
      <c r="CL35" s="372"/>
      <c r="CM35" s="372"/>
      <c r="CN35" s="165"/>
      <c r="CO35" s="373" t="e">
        <f t="shared" ref="CO35:CO43" si="3">IF(CQ35="","",CO34+1)</f>
        <v>#REF!</v>
      </c>
      <c r="CP35" s="373"/>
      <c r="CQ35" s="372" t="e">
        <f>IF('各会計、関係団体の財政状況及び健全化判断比率'!#REF!="","",'各会計、関係団体の財政状況及び健全化判断比率'!#REF!)</f>
        <v>#REF!</v>
      </c>
      <c r="CR35" s="372"/>
      <c r="CS35" s="372"/>
      <c r="CT35" s="372"/>
      <c r="CU35" s="372"/>
      <c r="CV35" s="372"/>
      <c r="CW35" s="372"/>
      <c r="CX35" s="372"/>
      <c r="CY35" s="372"/>
      <c r="CZ35" s="372"/>
      <c r="DA35" s="372"/>
      <c r="DB35" s="372"/>
      <c r="DC35" s="372"/>
      <c r="DD35" s="372"/>
      <c r="DE35" s="372"/>
      <c r="DF35" s="162"/>
      <c r="DG35" s="374" t="e">
        <f>IF('各会計、関係団体の財政状況及び健全化判断比率'!#REF!="","",'各会計、関係団体の財政状況及び健全化判断比率'!#REF!)</f>
        <v>#REF!</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加賀市介護保険特別会計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南加賀広域圏事務組合（ふるさと振興事業）</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南加賀広域圏事務組合（急病センター事業）</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小松加賀環境衛生事務組合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石川県市町村消防団員等公務災害補償等組合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石川県市町村消防賞じゅつ金組合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石川県後期高齢者医療広域連合（一般会計）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石川県後期高齢者医療広域連合（後期高齢者医療特別会計）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9.16</v>
      </c>
      <c r="G34" s="33">
        <v>10.8</v>
      </c>
      <c r="H34" s="33">
        <v>11.69</v>
      </c>
      <c r="I34" s="33">
        <v>11.37</v>
      </c>
      <c r="J34" s="34">
        <v>8.85</v>
      </c>
      <c r="K34" s="22"/>
      <c r="L34" s="22"/>
      <c r="M34" s="22"/>
      <c r="N34" s="22"/>
      <c r="O34" s="22"/>
      <c r="P34" s="22"/>
    </row>
    <row r="35" spans="1:16" ht="39" customHeight="1">
      <c r="A35" s="22"/>
      <c r="B35" s="35"/>
      <c r="C35" s="1178" t="s">
        <v>527</v>
      </c>
      <c r="D35" s="1179"/>
      <c r="E35" s="1180"/>
      <c r="F35" s="36">
        <v>4.3</v>
      </c>
      <c r="G35" s="37">
        <v>5.01</v>
      </c>
      <c r="H35" s="37">
        <v>5.55</v>
      </c>
      <c r="I35" s="37">
        <v>6.62</v>
      </c>
      <c r="J35" s="38">
        <v>7.78</v>
      </c>
      <c r="K35" s="22"/>
      <c r="L35" s="22"/>
      <c r="M35" s="22"/>
      <c r="N35" s="22"/>
      <c r="O35" s="22"/>
      <c r="P35" s="22"/>
    </row>
    <row r="36" spans="1:16" ht="39" customHeight="1">
      <c r="A36" s="22"/>
      <c r="B36" s="35"/>
      <c r="C36" s="1178" t="s">
        <v>528</v>
      </c>
      <c r="D36" s="1179"/>
      <c r="E36" s="1180"/>
      <c r="F36" s="36">
        <v>8.0399999999999991</v>
      </c>
      <c r="G36" s="37">
        <v>4.76</v>
      </c>
      <c r="H36" s="37">
        <v>5.25</v>
      </c>
      <c r="I36" s="37">
        <v>4.75</v>
      </c>
      <c r="J36" s="38">
        <v>4.9400000000000004</v>
      </c>
      <c r="K36" s="22"/>
      <c r="L36" s="22"/>
      <c r="M36" s="22"/>
      <c r="N36" s="22"/>
      <c r="O36" s="22"/>
      <c r="P36" s="22"/>
    </row>
    <row r="37" spans="1:16" ht="39" customHeight="1">
      <c r="A37" s="22"/>
      <c r="B37" s="35"/>
      <c r="C37" s="1178" t="s">
        <v>529</v>
      </c>
      <c r="D37" s="1179"/>
      <c r="E37" s="1180"/>
      <c r="F37" s="36">
        <v>2.1800000000000002</v>
      </c>
      <c r="G37" s="37">
        <v>2.42</v>
      </c>
      <c r="H37" s="37">
        <v>1.31</v>
      </c>
      <c r="I37" s="37">
        <v>0.63</v>
      </c>
      <c r="J37" s="38">
        <v>0.51</v>
      </c>
      <c r="K37" s="22"/>
      <c r="L37" s="22"/>
      <c r="M37" s="22"/>
      <c r="N37" s="22"/>
      <c r="O37" s="22"/>
      <c r="P37" s="22"/>
    </row>
    <row r="38" spans="1:16" ht="39" customHeight="1">
      <c r="A38" s="22"/>
      <c r="B38" s="35"/>
      <c r="C38" s="1178" t="s">
        <v>530</v>
      </c>
      <c r="D38" s="1179"/>
      <c r="E38" s="1180"/>
      <c r="F38" s="36">
        <v>0.04</v>
      </c>
      <c r="G38" s="37">
        <v>0.52</v>
      </c>
      <c r="H38" s="37">
        <v>0.28000000000000003</v>
      </c>
      <c r="I38" s="37">
        <v>0.32</v>
      </c>
      <c r="J38" s="38">
        <v>0.43</v>
      </c>
      <c r="K38" s="22"/>
      <c r="L38" s="22"/>
      <c r="M38" s="22"/>
      <c r="N38" s="22"/>
      <c r="O38" s="22"/>
      <c r="P38" s="22"/>
    </row>
    <row r="39" spans="1:16" ht="39" customHeight="1">
      <c r="A39" s="22"/>
      <c r="B39" s="35"/>
      <c r="C39" s="1178" t="s">
        <v>531</v>
      </c>
      <c r="D39" s="1179"/>
      <c r="E39" s="1180"/>
      <c r="F39" s="36">
        <v>0.01</v>
      </c>
      <c r="G39" s="37">
        <v>0.02</v>
      </c>
      <c r="H39" s="37">
        <v>0</v>
      </c>
      <c r="I39" s="37">
        <v>0.02</v>
      </c>
      <c r="J39" s="38">
        <v>0.02</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3669</v>
      </c>
      <c r="L45" s="60">
        <v>3693</v>
      </c>
      <c r="M45" s="60">
        <v>3801</v>
      </c>
      <c r="N45" s="60">
        <v>3828</v>
      </c>
      <c r="O45" s="61">
        <v>3638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1333</v>
      </c>
      <c r="L48" s="64">
        <v>1205</v>
      </c>
      <c r="M48" s="64">
        <v>1288</v>
      </c>
      <c r="N48" s="64">
        <v>1229</v>
      </c>
      <c r="O48" s="65">
        <v>1212</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1</v>
      </c>
      <c r="O49" s="65">
        <v>0</v>
      </c>
      <c r="P49" s="48"/>
      <c r="Q49" s="48"/>
      <c r="R49" s="48"/>
      <c r="S49" s="48"/>
      <c r="T49" s="48"/>
      <c r="U49" s="48"/>
    </row>
    <row r="50" spans="1:21" ht="30.75" customHeight="1">
      <c r="A50" s="48"/>
      <c r="B50" s="1196"/>
      <c r="C50" s="1197"/>
      <c r="D50" s="62"/>
      <c r="E50" s="1188" t="s">
        <v>17</v>
      </c>
      <c r="F50" s="1188"/>
      <c r="G50" s="1188"/>
      <c r="H50" s="1188"/>
      <c r="I50" s="1188"/>
      <c r="J50" s="1189"/>
      <c r="K50" s="63">
        <v>51</v>
      </c>
      <c r="L50" s="64">
        <v>49</v>
      </c>
      <c r="M50" s="64">
        <v>56</v>
      </c>
      <c r="N50" s="64">
        <v>41</v>
      </c>
      <c r="O50" s="65">
        <v>31</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3521</v>
      </c>
      <c r="L52" s="64">
        <v>3469</v>
      </c>
      <c r="M52" s="64">
        <v>3567</v>
      </c>
      <c r="N52" s="64">
        <v>3742</v>
      </c>
      <c r="O52" s="65">
        <v>3708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1533</v>
      </c>
      <c r="L53" s="69">
        <v>1479</v>
      </c>
      <c r="M53" s="69">
        <v>1579</v>
      </c>
      <c r="N53" s="69">
        <v>1357</v>
      </c>
      <c r="O53" s="70">
        <v>1173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4"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37987</v>
      </c>
      <c r="J41" s="83">
        <v>38106</v>
      </c>
      <c r="K41" s="83">
        <v>37670</v>
      </c>
      <c r="L41" s="83">
        <v>37506</v>
      </c>
      <c r="M41" s="84">
        <v>36782</v>
      </c>
    </row>
    <row r="42" spans="2:13" ht="27.75" customHeight="1">
      <c r="B42" s="1204"/>
      <c r="C42" s="1205"/>
      <c r="D42" s="85"/>
      <c r="E42" s="1208" t="s">
        <v>26</v>
      </c>
      <c r="F42" s="1208"/>
      <c r="G42" s="1208"/>
      <c r="H42" s="1209"/>
      <c r="I42" s="86">
        <v>743</v>
      </c>
      <c r="J42" s="87">
        <v>227</v>
      </c>
      <c r="K42" s="87">
        <v>173</v>
      </c>
      <c r="L42" s="87">
        <v>135</v>
      </c>
      <c r="M42" s="88">
        <v>162</v>
      </c>
    </row>
    <row r="43" spans="2:13" ht="27.75" customHeight="1">
      <c r="B43" s="1204"/>
      <c r="C43" s="1205"/>
      <c r="D43" s="85"/>
      <c r="E43" s="1208" t="s">
        <v>27</v>
      </c>
      <c r="F43" s="1208"/>
      <c r="G43" s="1208"/>
      <c r="H43" s="1209"/>
      <c r="I43" s="86">
        <v>17550</v>
      </c>
      <c r="J43" s="87">
        <v>17690</v>
      </c>
      <c r="K43" s="87">
        <v>18211</v>
      </c>
      <c r="L43" s="87">
        <v>18532</v>
      </c>
      <c r="M43" s="88">
        <v>22232</v>
      </c>
    </row>
    <row r="44" spans="2:13" ht="27.75" customHeight="1">
      <c r="B44" s="1204"/>
      <c r="C44" s="1205"/>
      <c r="D44" s="85"/>
      <c r="E44" s="1208" t="s">
        <v>28</v>
      </c>
      <c r="F44" s="1208"/>
      <c r="G44" s="1208"/>
      <c r="H44" s="1209"/>
      <c r="I44" s="86">
        <v>4</v>
      </c>
      <c r="J44" s="87">
        <v>4</v>
      </c>
      <c r="K44" s="87">
        <v>3</v>
      </c>
      <c r="L44" s="87">
        <v>3</v>
      </c>
      <c r="M44" s="88">
        <v>2</v>
      </c>
    </row>
    <row r="45" spans="2:13" ht="27.75" customHeight="1">
      <c r="B45" s="1204"/>
      <c r="C45" s="1205"/>
      <c r="D45" s="85"/>
      <c r="E45" s="1208" t="s">
        <v>29</v>
      </c>
      <c r="F45" s="1208"/>
      <c r="G45" s="1208"/>
      <c r="H45" s="1209"/>
      <c r="I45" s="86">
        <v>5173</v>
      </c>
      <c r="J45" s="87">
        <v>5062</v>
      </c>
      <c r="K45" s="87">
        <v>4769</v>
      </c>
      <c r="L45" s="87">
        <v>4365</v>
      </c>
      <c r="M45" s="88">
        <v>4161</v>
      </c>
    </row>
    <row r="46" spans="2:13" ht="27.75" customHeight="1">
      <c r="B46" s="1204"/>
      <c r="C46" s="1205"/>
      <c r="D46" s="85"/>
      <c r="E46" s="1208" t="s">
        <v>30</v>
      </c>
      <c r="F46" s="1208"/>
      <c r="G46" s="1208"/>
      <c r="H46" s="1209"/>
      <c r="I46" s="86" t="s">
        <v>479</v>
      </c>
      <c r="J46" s="87" t="s">
        <v>479</v>
      </c>
      <c r="K46" s="87" t="s">
        <v>479</v>
      </c>
      <c r="L46" s="87" t="s">
        <v>479</v>
      </c>
      <c r="M46" s="88" t="s">
        <v>479</v>
      </c>
    </row>
    <row r="47" spans="2:13" ht="27.75" customHeight="1">
      <c r="B47" s="1204"/>
      <c r="C47" s="1205"/>
      <c r="D47" s="85"/>
      <c r="E47" s="1208" t="s">
        <v>31</v>
      </c>
      <c r="F47" s="1208"/>
      <c r="G47" s="1208"/>
      <c r="H47" s="1209"/>
      <c r="I47" s="86" t="s">
        <v>479</v>
      </c>
      <c r="J47" s="87" t="s">
        <v>479</v>
      </c>
      <c r="K47" s="87" t="s">
        <v>479</v>
      </c>
      <c r="L47" s="87" t="s">
        <v>479</v>
      </c>
      <c r="M47" s="88" t="s">
        <v>479</v>
      </c>
    </row>
    <row r="48" spans="2:13" ht="27.75" customHeight="1">
      <c r="B48" s="1206"/>
      <c r="C48" s="1207"/>
      <c r="D48" s="85"/>
      <c r="E48" s="1208" t="s">
        <v>32</v>
      </c>
      <c r="F48" s="1208"/>
      <c r="G48" s="1208"/>
      <c r="H48" s="1209"/>
      <c r="I48" s="86" t="s">
        <v>479</v>
      </c>
      <c r="J48" s="87" t="s">
        <v>479</v>
      </c>
      <c r="K48" s="87" t="s">
        <v>479</v>
      </c>
      <c r="L48" s="87" t="s">
        <v>479</v>
      </c>
      <c r="M48" s="88" t="s">
        <v>479</v>
      </c>
    </row>
    <row r="49" spans="2:13" ht="27.75" customHeight="1">
      <c r="B49" s="1202" t="s">
        <v>33</v>
      </c>
      <c r="C49" s="1203"/>
      <c r="D49" s="89"/>
      <c r="E49" s="1208" t="s">
        <v>34</v>
      </c>
      <c r="F49" s="1208"/>
      <c r="G49" s="1208"/>
      <c r="H49" s="1209"/>
      <c r="I49" s="86">
        <v>4562</v>
      </c>
      <c r="J49" s="87">
        <v>5928</v>
      </c>
      <c r="K49" s="87">
        <v>6804</v>
      </c>
      <c r="L49" s="87">
        <v>7565</v>
      </c>
      <c r="M49" s="88">
        <v>8159</v>
      </c>
    </row>
    <row r="50" spans="2:13" ht="27.75" customHeight="1">
      <c r="B50" s="1204"/>
      <c r="C50" s="1205"/>
      <c r="D50" s="85"/>
      <c r="E50" s="1208" t="s">
        <v>35</v>
      </c>
      <c r="F50" s="1208"/>
      <c r="G50" s="1208"/>
      <c r="H50" s="1209"/>
      <c r="I50" s="86">
        <v>6515</v>
      </c>
      <c r="J50" s="87">
        <v>6021</v>
      </c>
      <c r="K50" s="87">
        <v>5805</v>
      </c>
      <c r="L50" s="87">
        <v>5245</v>
      </c>
      <c r="M50" s="88">
        <v>5032</v>
      </c>
    </row>
    <row r="51" spans="2:13" ht="27.75" customHeight="1">
      <c r="B51" s="1206"/>
      <c r="C51" s="1207"/>
      <c r="D51" s="85"/>
      <c r="E51" s="1208" t="s">
        <v>36</v>
      </c>
      <c r="F51" s="1208"/>
      <c r="G51" s="1208"/>
      <c r="H51" s="1209"/>
      <c r="I51" s="86">
        <v>36678</v>
      </c>
      <c r="J51" s="87">
        <v>37106</v>
      </c>
      <c r="K51" s="87">
        <v>37249</v>
      </c>
      <c r="L51" s="87">
        <v>37431</v>
      </c>
      <c r="M51" s="88">
        <v>39031</v>
      </c>
    </row>
    <row r="52" spans="2:13" ht="27.75" customHeight="1" thickBot="1">
      <c r="B52" s="1210" t="s">
        <v>37</v>
      </c>
      <c r="C52" s="1211"/>
      <c r="D52" s="90"/>
      <c r="E52" s="1212" t="s">
        <v>38</v>
      </c>
      <c r="F52" s="1212"/>
      <c r="G52" s="1212"/>
      <c r="H52" s="1213"/>
      <c r="I52" s="91">
        <v>13702</v>
      </c>
      <c r="J52" s="92">
        <v>12034</v>
      </c>
      <c r="K52" s="92">
        <v>10968</v>
      </c>
      <c r="L52" s="92">
        <v>10301</v>
      </c>
      <c r="M52" s="93">
        <v>11117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55"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32"/>
      <c r="H43" s="1233"/>
      <c r="I43" s="1233"/>
      <c r="J43" s="1233"/>
      <c r="K43" s="1233"/>
      <c r="L43" s="1233"/>
      <c r="M43" s="1233"/>
      <c r="N43" s="1233"/>
      <c r="O43" s="1234"/>
    </row>
    <row r="44" spans="2:17">
      <c r="B44" s="248"/>
      <c r="C44" s="244"/>
      <c r="D44" s="244"/>
      <c r="E44" s="244"/>
      <c r="F44" s="244"/>
      <c r="G44" s="1235"/>
      <c r="H44" s="1236"/>
      <c r="I44" s="1236"/>
      <c r="J44" s="1236"/>
      <c r="K44" s="1236"/>
      <c r="L44" s="1236"/>
      <c r="M44" s="1236"/>
      <c r="N44" s="1236"/>
      <c r="O44" s="1237"/>
    </row>
    <row r="45" spans="2:17">
      <c r="B45" s="248"/>
      <c r="C45" s="244"/>
      <c r="D45" s="244"/>
      <c r="E45" s="244"/>
      <c r="F45" s="244"/>
      <c r="G45" s="1235"/>
      <c r="H45" s="1236"/>
      <c r="I45" s="1236"/>
      <c r="J45" s="1236"/>
      <c r="K45" s="1236"/>
      <c r="L45" s="1236"/>
      <c r="M45" s="1236"/>
      <c r="N45" s="1236"/>
      <c r="O45" s="1237"/>
    </row>
    <row r="46" spans="2:17">
      <c r="B46" s="248"/>
      <c r="C46" s="244"/>
      <c r="D46" s="244"/>
      <c r="E46" s="244"/>
      <c r="F46" s="244"/>
      <c r="G46" s="1235"/>
      <c r="H46" s="1236"/>
      <c r="I46" s="1236"/>
      <c r="J46" s="1236"/>
      <c r="K46" s="1236"/>
      <c r="L46" s="1236"/>
      <c r="M46" s="1236"/>
      <c r="N46" s="1236"/>
      <c r="O46" s="1237"/>
    </row>
    <row r="47" spans="2:17">
      <c r="B47" s="248"/>
      <c r="C47" s="244"/>
      <c r="D47" s="244"/>
      <c r="E47" s="244"/>
      <c r="F47" s="244"/>
      <c r="G47" s="1238"/>
      <c r="H47" s="1239"/>
      <c r="I47" s="1239"/>
      <c r="J47" s="1239"/>
      <c r="K47" s="1239"/>
      <c r="L47" s="1239"/>
      <c r="M47" s="1239"/>
      <c r="N47" s="1239"/>
      <c r="O47" s="1240"/>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41"/>
      <c r="H50" s="1242"/>
      <c r="I50" s="1242"/>
      <c r="J50" s="1243"/>
      <c r="K50" s="354" t="s">
        <v>518</v>
      </c>
      <c r="L50" s="354" t="s">
        <v>519</v>
      </c>
      <c r="M50" s="354" t="s">
        <v>520</v>
      </c>
      <c r="N50" s="354" t="s">
        <v>521</v>
      </c>
      <c r="O50" s="354" t="s">
        <v>522</v>
      </c>
    </row>
    <row r="51" spans="1:17">
      <c r="B51" s="248"/>
      <c r="C51" s="244"/>
      <c r="D51" s="244"/>
      <c r="E51" s="244"/>
      <c r="F51" s="244"/>
      <c r="G51" s="1244" t="s">
        <v>558</v>
      </c>
      <c r="H51" s="1245"/>
      <c r="I51" s="1250" t="s">
        <v>559</v>
      </c>
      <c r="J51" s="1250"/>
      <c r="K51" s="1252"/>
      <c r="L51" s="1252"/>
      <c r="M51" s="1252"/>
      <c r="N51" s="1252"/>
      <c r="O51" s="1252"/>
    </row>
    <row r="52" spans="1:17">
      <c r="B52" s="248"/>
      <c r="C52" s="244"/>
      <c r="D52" s="244"/>
      <c r="E52" s="244"/>
      <c r="F52" s="244"/>
      <c r="G52" s="1246"/>
      <c r="H52" s="1247"/>
      <c r="I52" s="1251"/>
      <c r="J52" s="1251"/>
      <c r="K52" s="1218"/>
      <c r="L52" s="1218"/>
      <c r="M52" s="1218"/>
      <c r="N52" s="1218"/>
      <c r="O52" s="1218"/>
    </row>
    <row r="53" spans="1:17">
      <c r="A53" s="355"/>
      <c r="B53" s="248"/>
      <c r="C53" s="244"/>
      <c r="D53" s="244"/>
      <c r="E53" s="244"/>
      <c r="F53" s="244"/>
      <c r="G53" s="1246"/>
      <c r="H53" s="1247"/>
      <c r="I53" s="1230" t="s">
        <v>560</v>
      </c>
      <c r="J53" s="1230"/>
      <c r="K53" s="1253"/>
      <c r="L53" s="1253"/>
      <c r="M53" s="1253"/>
      <c r="N53" s="1253"/>
      <c r="O53" s="1253"/>
    </row>
    <row r="54" spans="1:17">
      <c r="A54" s="355"/>
      <c r="B54" s="248"/>
      <c r="C54" s="244"/>
      <c r="D54" s="244"/>
      <c r="E54" s="244"/>
      <c r="F54" s="244"/>
      <c r="G54" s="1248"/>
      <c r="H54" s="1249"/>
      <c r="I54" s="1230"/>
      <c r="J54" s="1230"/>
      <c r="K54" s="1223"/>
      <c r="L54" s="1223"/>
      <c r="M54" s="1223"/>
      <c r="N54" s="1223"/>
      <c r="O54" s="1223"/>
    </row>
    <row r="55" spans="1:17">
      <c r="A55" s="355"/>
      <c r="B55" s="248"/>
      <c r="C55" s="244"/>
      <c r="D55" s="244"/>
      <c r="E55" s="244"/>
      <c r="F55" s="244"/>
      <c r="G55" s="1224" t="s">
        <v>561</v>
      </c>
      <c r="H55" s="1225"/>
      <c r="I55" s="1230" t="s">
        <v>559</v>
      </c>
      <c r="J55" s="1230"/>
      <c r="K55" s="1252"/>
      <c r="L55" s="1252"/>
      <c r="M55" s="1252"/>
      <c r="N55" s="1252"/>
      <c r="O55" s="1252"/>
    </row>
    <row r="56" spans="1:17">
      <c r="A56" s="355"/>
      <c r="B56" s="248"/>
      <c r="C56" s="244"/>
      <c r="D56" s="244"/>
      <c r="E56" s="244"/>
      <c r="F56" s="244"/>
      <c r="G56" s="1226"/>
      <c r="H56" s="1227"/>
      <c r="I56" s="1230"/>
      <c r="J56" s="1230"/>
      <c r="K56" s="1218"/>
      <c r="L56" s="1218"/>
      <c r="M56" s="1218"/>
      <c r="N56" s="1218"/>
      <c r="O56" s="1218"/>
    </row>
    <row r="57" spans="1:17" s="355" customFormat="1">
      <c r="B57" s="356"/>
      <c r="C57" s="352"/>
      <c r="D57" s="352"/>
      <c r="E57" s="352"/>
      <c r="F57" s="352"/>
      <c r="G57" s="1226"/>
      <c r="H57" s="1227"/>
      <c r="I57" s="1220" t="s">
        <v>562</v>
      </c>
      <c r="J57" s="1220"/>
      <c r="K57" s="1253"/>
      <c r="L57" s="1253"/>
      <c r="M57" s="1253"/>
      <c r="N57" s="1253"/>
      <c r="O57" s="1253"/>
      <c r="P57" s="357"/>
      <c r="Q57" s="356"/>
    </row>
    <row r="58" spans="1:17" s="355" customFormat="1">
      <c r="A58" s="243"/>
      <c r="B58" s="356"/>
      <c r="C58" s="352"/>
      <c r="D58" s="352"/>
      <c r="E58" s="352"/>
      <c r="F58" s="352"/>
      <c r="G58" s="1228"/>
      <c r="H58" s="1229"/>
      <c r="I58" s="1220"/>
      <c r="J58" s="1220"/>
      <c r="K58" s="1223"/>
      <c r="L58" s="1223"/>
      <c r="M58" s="1223"/>
      <c r="N58" s="1223"/>
      <c r="O58" s="122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54" t="s">
        <v>566</v>
      </c>
      <c r="H65" s="1233"/>
      <c r="I65" s="1233"/>
      <c r="J65" s="1233"/>
      <c r="K65" s="1233"/>
      <c r="L65" s="1233"/>
      <c r="M65" s="1233"/>
      <c r="N65" s="1233"/>
      <c r="O65" s="1234"/>
    </row>
    <row r="66" spans="2:30">
      <c r="B66" s="248"/>
      <c r="C66" s="244"/>
      <c r="D66" s="244"/>
      <c r="E66" s="244"/>
      <c r="F66" s="244"/>
      <c r="G66" s="1235"/>
      <c r="H66" s="1236"/>
      <c r="I66" s="1236"/>
      <c r="J66" s="1236"/>
      <c r="K66" s="1236"/>
      <c r="L66" s="1236"/>
      <c r="M66" s="1236"/>
      <c r="N66" s="1236"/>
      <c r="O66" s="1237"/>
    </row>
    <row r="67" spans="2:30">
      <c r="B67" s="248"/>
      <c r="C67" s="244"/>
      <c r="D67" s="244"/>
      <c r="E67" s="244"/>
      <c r="F67" s="244"/>
      <c r="G67" s="1235"/>
      <c r="H67" s="1236"/>
      <c r="I67" s="1236"/>
      <c r="J67" s="1236"/>
      <c r="K67" s="1236"/>
      <c r="L67" s="1236"/>
      <c r="M67" s="1236"/>
      <c r="N67" s="1236"/>
      <c r="O67" s="1237"/>
    </row>
    <row r="68" spans="2:30">
      <c r="B68" s="248"/>
      <c r="C68" s="244"/>
      <c r="D68" s="244"/>
      <c r="E68" s="244"/>
      <c r="F68" s="244"/>
      <c r="G68" s="1235"/>
      <c r="H68" s="1236"/>
      <c r="I68" s="1236"/>
      <c r="J68" s="1236"/>
      <c r="K68" s="1236"/>
      <c r="L68" s="1236"/>
      <c r="M68" s="1236"/>
      <c r="N68" s="1236"/>
      <c r="O68" s="1237"/>
    </row>
    <row r="69" spans="2:30">
      <c r="B69" s="248"/>
      <c r="C69" s="244"/>
      <c r="D69" s="244"/>
      <c r="E69" s="244"/>
      <c r="F69" s="244"/>
      <c r="G69" s="1238"/>
      <c r="H69" s="1239"/>
      <c r="I69" s="1239"/>
      <c r="J69" s="1239"/>
      <c r="K69" s="1239"/>
      <c r="L69" s="1239"/>
      <c r="M69" s="1239"/>
      <c r="N69" s="1239"/>
      <c r="O69" s="124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41"/>
      <c r="H72" s="1242"/>
      <c r="I72" s="1242"/>
      <c r="J72" s="1243"/>
      <c r="K72" s="354" t="s">
        <v>518</v>
      </c>
      <c r="L72" s="354" t="s">
        <v>519</v>
      </c>
      <c r="M72" s="354" t="s">
        <v>520</v>
      </c>
      <c r="N72" s="354" t="s">
        <v>521</v>
      </c>
      <c r="O72" s="354" t="s">
        <v>522</v>
      </c>
    </row>
    <row r="73" spans="2:30">
      <c r="B73" s="248"/>
      <c r="C73" s="244"/>
      <c r="D73" s="244"/>
      <c r="E73" s="244"/>
      <c r="F73" s="244"/>
      <c r="G73" s="1244" t="s">
        <v>558</v>
      </c>
      <c r="H73" s="1245"/>
      <c r="I73" s="1250" t="s">
        <v>559</v>
      </c>
      <c r="J73" s="1250"/>
      <c r="K73" s="1231">
        <v>90.1</v>
      </c>
      <c r="L73" s="1231">
        <v>80</v>
      </c>
      <c r="M73" s="1218">
        <v>72.400000000000006</v>
      </c>
      <c r="N73" s="1218">
        <v>68.7</v>
      </c>
      <c r="O73" s="1218">
        <v>72.900000000000006</v>
      </c>
      <c r="S73" s="243">
        <v>9.9</v>
      </c>
    </row>
    <row r="74" spans="2:30">
      <c r="B74" s="248"/>
      <c r="C74" s="244"/>
      <c r="D74" s="244"/>
      <c r="E74" s="244"/>
      <c r="F74" s="244"/>
      <c r="G74" s="1246"/>
      <c r="H74" s="1247"/>
      <c r="I74" s="1251"/>
      <c r="J74" s="1251"/>
      <c r="K74" s="1231"/>
      <c r="L74" s="1231"/>
      <c r="M74" s="1218"/>
      <c r="N74" s="1218"/>
      <c r="O74" s="1218"/>
    </row>
    <row r="75" spans="2:30">
      <c r="B75" s="248"/>
      <c r="C75" s="244"/>
      <c r="D75" s="244"/>
      <c r="E75" s="244"/>
      <c r="F75" s="244"/>
      <c r="G75" s="1246"/>
      <c r="H75" s="1247"/>
      <c r="I75" s="1230" t="s">
        <v>565</v>
      </c>
      <c r="J75" s="1230"/>
      <c r="K75" s="1222">
        <v>11.8</v>
      </c>
      <c r="L75" s="1222">
        <v>10.6</v>
      </c>
      <c r="M75" s="1222">
        <v>10.1</v>
      </c>
      <c r="N75" s="1222">
        <v>9.6999999999999993</v>
      </c>
      <c r="O75" s="1222">
        <v>9</v>
      </c>
      <c r="U75" s="243">
        <v>81.2</v>
      </c>
      <c r="W75" s="243">
        <v>87.2</v>
      </c>
      <c r="Y75" s="243">
        <v>99.8</v>
      </c>
      <c r="AA75" s="243">
        <v>109.5</v>
      </c>
      <c r="AC75" s="243">
        <v>115.2</v>
      </c>
    </row>
    <row r="76" spans="2:30">
      <c r="B76" s="248"/>
      <c r="C76" s="244"/>
      <c r="D76" s="244"/>
      <c r="E76" s="244"/>
      <c r="F76" s="244"/>
      <c r="G76" s="1248"/>
      <c r="H76" s="1249"/>
      <c r="I76" s="1230"/>
      <c r="J76" s="1230"/>
      <c r="K76" s="1223"/>
      <c r="L76" s="1223"/>
      <c r="M76" s="1223"/>
      <c r="N76" s="1223"/>
      <c r="O76" s="1223"/>
    </row>
    <row r="77" spans="2:30">
      <c r="B77" s="248"/>
      <c r="C77" s="244"/>
      <c r="D77" s="244"/>
      <c r="E77" s="244"/>
      <c r="F77" s="244"/>
      <c r="G77" s="1224" t="s">
        <v>561</v>
      </c>
      <c r="H77" s="1225"/>
      <c r="I77" s="1230" t="s">
        <v>559</v>
      </c>
      <c r="J77" s="1230"/>
      <c r="K77" s="1231">
        <v>69.599999999999994</v>
      </c>
      <c r="L77" s="1231">
        <v>57.6</v>
      </c>
      <c r="M77" s="1218">
        <v>48.3</v>
      </c>
      <c r="N77" s="1218">
        <v>44.4</v>
      </c>
      <c r="O77" s="1218">
        <v>37.299999999999997</v>
      </c>
      <c r="R77" s="243">
        <v>12.3</v>
      </c>
      <c r="T77" s="243">
        <v>11.1</v>
      </c>
    </row>
    <row r="78" spans="2:30">
      <c r="B78" s="248"/>
      <c r="C78" s="244"/>
      <c r="D78" s="244"/>
      <c r="E78" s="244"/>
      <c r="F78" s="244"/>
      <c r="G78" s="1226"/>
      <c r="H78" s="1227"/>
      <c r="I78" s="1230"/>
      <c r="J78" s="1230"/>
      <c r="K78" s="1231"/>
      <c r="L78" s="1231"/>
      <c r="M78" s="1218"/>
      <c r="N78" s="1218"/>
      <c r="O78" s="1218"/>
    </row>
    <row r="79" spans="2:30">
      <c r="B79" s="248"/>
      <c r="C79" s="244"/>
      <c r="D79" s="244"/>
      <c r="E79" s="244"/>
      <c r="F79" s="244"/>
      <c r="G79" s="1226"/>
      <c r="H79" s="1227"/>
      <c r="I79" s="1219" t="s">
        <v>565</v>
      </c>
      <c r="J79" s="1220"/>
      <c r="K79" s="1221">
        <v>12.2</v>
      </c>
      <c r="L79" s="1221">
        <v>11.3</v>
      </c>
      <c r="M79" s="1221">
        <v>10.4</v>
      </c>
      <c r="N79" s="1221">
        <v>9.4</v>
      </c>
      <c r="O79" s="1221">
        <v>7.8</v>
      </c>
      <c r="V79" s="243">
        <v>53.5</v>
      </c>
      <c r="X79" s="243">
        <v>48.2</v>
      </c>
      <c r="Z79" s="243">
        <v>34.200000000000003</v>
      </c>
      <c r="AB79" s="243">
        <v>30.3</v>
      </c>
      <c r="AD79" s="243">
        <v>28.9</v>
      </c>
    </row>
    <row r="80" spans="2:30">
      <c r="B80" s="248"/>
      <c r="C80" s="244"/>
      <c r="D80" s="244"/>
      <c r="E80" s="244"/>
      <c r="F80" s="244"/>
      <c r="G80" s="1228"/>
      <c r="H80" s="1229"/>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8" sqref="A11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49949</v>
      </c>
      <c r="E3" s="116"/>
      <c r="F3" s="117">
        <v>48103</v>
      </c>
      <c r="G3" s="118"/>
      <c r="H3" s="119"/>
    </row>
    <row r="4" spans="1:8">
      <c r="A4" s="120"/>
      <c r="B4" s="121"/>
      <c r="C4" s="122"/>
      <c r="D4" s="123">
        <v>15351</v>
      </c>
      <c r="E4" s="124"/>
      <c r="F4" s="125">
        <v>22640</v>
      </c>
      <c r="G4" s="126"/>
      <c r="H4" s="127"/>
    </row>
    <row r="5" spans="1:8">
      <c r="A5" s="108" t="s">
        <v>512</v>
      </c>
      <c r="B5" s="113"/>
      <c r="C5" s="114"/>
      <c r="D5" s="115">
        <v>51703</v>
      </c>
      <c r="E5" s="116"/>
      <c r="F5" s="117">
        <v>45761</v>
      </c>
      <c r="G5" s="118"/>
      <c r="H5" s="119"/>
    </row>
    <row r="6" spans="1:8">
      <c r="A6" s="120"/>
      <c r="B6" s="121"/>
      <c r="C6" s="122"/>
      <c r="D6" s="123">
        <v>24050</v>
      </c>
      <c r="E6" s="124"/>
      <c r="F6" s="125">
        <v>24777</v>
      </c>
      <c r="G6" s="126"/>
      <c r="H6" s="127"/>
    </row>
    <row r="7" spans="1:8">
      <c r="A7" s="108" t="s">
        <v>513</v>
      </c>
      <c r="B7" s="113"/>
      <c r="C7" s="114"/>
      <c r="D7" s="115">
        <v>41422</v>
      </c>
      <c r="E7" s="116"/>
      <c r="F7" s="117">
        <v>56255</v>
      </c>
      <c r="G7" s="118"/>
      <c r="H7" s="119"/>
    </row>
    <row r="8" spans="1:8">
      <c r="A8" s="120"/>
      <c r="B8" s="121"/>
      <c r="C8" s="122"/>
      <c r="D8" s="123">
        <v>15720</v>
      </c>
      <c r="E8" s="124"/>
      <c r="F8" s="125">
        <v>26957</v>
      </c>
      <c r="G8" s="126"/>
      <c r="H8" s="127"/>
    </row>
    <row r="9" spans="1:8">
      <c r="A9" s="108" t="s">
        <v>514</v>
      </c>
      <c r="B9" s="113"/>
      <c r="C9" s="114"/>
      <c r="D9" s="115">
        <v>44009</v>
      </c>
      <c r="E9" s="116"/>
      <c r="F9" s="117">
        <v>57944</v>
      </c>
      <c r="G9" s="118"/>
      <c r="H9" s="119"/>
    </row>
    <row r="10" spans="1:8">
      <c r="A10" s="120"/>
      <c r="B10" s="121"/>
      <c r="C10" s="122"/>
      <c r="D10" s="123">
        <v>12246</v>
      </c>
      <c r="E10" s="124"/>
      <c r="F10" s="125">
        <v>29326</v>
      </c>
      <c r="G10" s="126"/>
      <c r="H10" s="127"/>
    </row>
    <row r="11" spans="1:8">
      <c r="A11" s="108" t="s">
        <v>515</v>
      </c>
      <c r="B11" s="113"/>
      <c r="C11" s="114"/>
      <c r="D11" s="115">
        <v>34826</v>
      </c>
      <c r="E11" s="116"/>
      <c r="F11" s="117">
        <v>54227</v>
      </c>
      <c r="G11" s="118"/>
      <c r="H11" s="119"/>
    </row>
    <row r="12" spans="1:8">
      <c r="A12" s="120"/>
      <c r="B12" s="121"/>
      <c r="C12" s="128"/>
      <c r="D12" s="123">
        <v>13312</v>
      </c>
      <c r="E12" s="124"/>
      <c r="F12" s="125">
        <v>29694</v>
      </c>
      <c r="G12" s="126"/>
      <c r="H12" s="127"/>
    </row>
    <row r="13" spans="1:8">
      <c r="A13" s="108"/>
      <c r="B13" s="113"/>
      <c r="C13" s="129"/>
      <c r="D13" s="130">
        <v>44382</v>
      </c>
      <c r="E13" s="131"/>
      <c r="F13" s="132">
        <v>52458</v>
      </c>
      <c r="G13" s="133"/>
      <c r="H13" s="119"/>
    </row>
    <row r="14" spans="1:8">
      <c r="A14" s="120"/>
      <c r="B14" s="121"/>
      <c r="C14" s="122"/>
      <c r="D14" s="123">
        <v>16136</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8.0399999999999991</v>
      </c>
      <c r="C19" s="134">
        <f>ROUND(VALUE(SUBSTITUTE(実質収支比率等に係る経年分析!G$48,"▲","-")),2)</f>
        <v>4.76</v>
      </c>
      <c r="D19" s="134">
        <f>ROUND(VALUE(SUBSTITUTE(実質収支比率等に係る経年分析!H$48,"▲","-")),2)</f>
        <v>5.26</v>
      </c>
      <c r="E19" s="134">
        <f>ROUND(VALUE(SUBSTITUTE(実質収支比率等に係る経年分析!I$48,"▲","-")),2)</f>
        <v>4.75</v>
      </c>
      <c r="F19" s="134">
        <f>ROUND(VALUE(SUBSTITUTE(実質収支比率等に係る経年分析!J$48,"▲","-")),2)</f>
        <v>4.9400000000000004</v>
      </c>
    </row>
    <row r="20" spans="1:11">
      <c r="A20" s="134" t="s">
        <v>43</v>
      </c>
      <c r="B20" s="134">
        <f>ROUND(VALUE(SUBSTITUTE(実質収支比率等に係る経年分析!F$47,"▲","-")),2)</f>
        <v>14.48</v>
      </c>
      <c r="C20" s="134">
        <f>ROUND(VALUE(SUBSTITUTE(実質収支比率等に係る経年分析!G$47,"▲","-")),2)</f>
        <v>18.670000000000002</v>
      </c>
      <c r="D20" s="134">
        <f>ROUND(VALUE(SUBSTITUTE(実質収支比率等に係る経年分析!H$47,"▲","-")),2)</f>
        <v>20.84</v>
      </c>
      <c r="E20" s="134">
        <f>ROUND(VALUE(SUBSTITUTE(実質収支比率等に係る経年分析!I$47,"▲","-")),2)</f>
        <v>23.45</v>
      </c>
      <c r="F20" s="134">
        <f>ROUND(VALUE(SUBSTITUTE(実質収支比率等に係る経年分析!J$47,"▲","-")),2)</f>
        <v>25.48</v>
      </c>
    </row>
    <row r="21" spans="1:11">
      <c r="A21" s="134" t="s">
        <v>44</v>
      </c>
      <c r="B21" s="134">
        <f>IF(ISNUMBER(VALUE(SUBSTITUTE(実質収支比率等に係る経年分析!F$49,"▲","-"))),ROUND(VALUE(SUBSTITUTE(実質収支比率等に係る経年分析!F$49,"▲","-")),2),NA())</f>
        <v>-4.5</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加賀市土地区画整理事業特別会計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加賀市下水道事業特別会計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加賀市後期高齢者医療特別会計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加賀市介護保険特別会計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加賀市国民健康保険特別会計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2.1800000000000002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8.0399999999999991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4.9400000000000004</v>
      </c>
    </row>
    <row r="35" spans="1:16">
      <c r="A35" s="135" t="str">
        <f>IF(連結実質赤字比率に係る赤字・黒字の構成分析!C$35="",NA(),連結実質赤字比率に係る赤字・黒字の構成分析!C$35)</f>
        <v>加賀市水道事業会計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7.78</v>
      </c>
    </row>
    <row r="36" spans="1:16">
      <c r="A36" s="135" t="str">
        <f>IF(連結実質赤字比率に係る赤字・黒字の構成分析!C$34="",NA(),連結実質赤字比率に係る赤字・黒字の構成分析!C$34)</f>
        <v>加賀市病院事業会計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3521</v>
      </c>
      <c r="E42" s="136"/>
      <c r="F42" s="136"/>
      <c r="G42" s="136">
        <f>'実質公債費比率（分子）の構造'!L$52</f>
        <v>3469</v>
      </c>
      <c r="H42" s="136"/>
      <c r="I42" s="136"/>
      <c r="J42" s="136">
        <f>'実質公債費比率（分子）の構造'!M$52</f>
        <v>3567</v>
      </c>
      <c r="K42" s="136"/>
      <c r="L42" s="136"/>
      <c r="M42" s="136">
        <f>'実質公債費比率（分子）の構造'!N$52</f>
        <v>3742</v>
      </c>
      <c r="N42" s="136"/>
      <c r="O42" s="136"/>
      <c r="P42" s="136">
        <f>'実質公債費比率（分子）の構造'!O$52</f>
        <v>3708</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51</v>
      </c>
      <c r="C44" s="136"/>
      <c r="D44" s="136"/>
      <c r="E44" s="136">
        <f>'実質公債費比率（分子）の構造'!L$50</f>
        <v>49</v>
      </c>
      <c r="F44" s="136"/>
      <c r="G44" s="136"/>
      <c r="H44" s="136">
        <f>'実質公債費比率（分子）の構造'!M$50</f>
        <v>56</v>
      </c>
      <c r="I44" s="136"/>
      <c r="J44" s="136"/>
      <c r="K44" s="136">
        <f>'実質公債費比率（分子）の構造'!N$50</f>
        <v>41</v>
      </c>
      <c r="L44" s="136"/>
      <c r="M44" s="136"/>
      <c r="N44" s="136">
        <f>'実質公債費比率（分子）の構造'!O$50</f>
        <v>31</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0</v>
      </c>
      <c r="O45" s="136"/>
      <c r="P45" s="136"/>
    </row>
    <row r="46" spans="1:16">
      <c r="A46" s="136" t="s">
        <v>54</v>
      </c>
      <c r="B46" s="136">
        <f>'実質公債費比率（分子）の構造'!K$48</f>
        <v>1333</v>
      </c>
      <c r="C46" s="136"/>
      <c r="D46" s="136"/>
      <c r="E46" s="136">
        <f>'実質公債費比率（分子）の構造'!L$48</f>
        <v>1205</v>
      </c>
      <c r="F46" s="136"/>
      <c r="G46" s="136"/>
      <c r="H46" s="136">
        <f>'実質公債費比率（分子）の構造'!M$48</f>
        <v>1288</v>
      </c>
      <c r="I46" s="136"/>
      <c r="J46" s="136"/>
      <c r="K46" s="136">
        <f>'実質公債費比率（分子）の構造'!N$48</f>
        <v>1229</v>
      </c>
      <c r="L46" s="136"/>
      <c r="M46" s="136"/>
      <c r="N46" s="136">
        <f>'実質公債費比率（分子）の構造'!O$48</f>
        <v>1212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3669</v>
      </c>
      <c r="C49" s="136"/>
      <c r="D49" s="136"/>
      <c r="E49" s="136">
        <f>'実質公債費比率（分子）の構造'!L$45</f>
        <v>3693</v>
      </c>
      <c r="F49" s="136"/>
      <c r="G49" s="136"/>
      <c r="H49" s="136">
        <f>'実質公債費比率（分子）の構造'!M$45</f>
        <v>3801</v>
      </c>
      <c r="I49" s="136"/>
      <c r="J49" s="136"/>
      <c r="K49" s="136">
        <f>'実質公債費比率（分子）の構造'!N$45</f>
        <v>3828</v>
      </c>
      <c r="L49" s="136"/>
      <c r="M49" s="136"/>
      <c r="N49" s="136">
        <f>'実質公債費比率（分子）の構造'!O$45</f>
        <v>3638</v>
      </c>
      <c r="O49" s="136"/>
      <c r="P49" s="136"/>
    </row>
    <row r="50" spans="1:16">
      <c r="A50" s="136" t="s">
        <v>58</v>
      </c>
      <c r="B50" s="136" t="e">
        <f>NA()</f>
        <v>#N/A</v>
      </c>
      <c r="C50" s="136">
        <f>IF(ISNUMBER('実質公債費比率（分子）の構造'!K$53),'実質公債費比率（分子）の構造'!K$53,NA())</f>
        <v>1533</v>
      </c>
      <c r="D50" s="136" t="e">
        <f>NA()</f>
        <v>#N/A</v>
      </c>
      <c r="E50" s="136" t="e">
        <f>NA()</f>
        <v>#N/A</v>
      </c>
      <c r="F50" s="136">
        <f>IF(ISNUMBER('実質公債費比率（分子）の構造'!L$53),'実質公債費比率（分子）の構造'!L$53,NA())</f>
        <v>1479</v>
      </c>
      <c r="G50" s="136" t="e">
        <f>NA()</f>
        <v>#N/A</v>
      </c>
      <c r="H50" s="136" t="e">
        <f>NA()</f>
        <v>#N/A</v>
      </c>
      <c r="I50" s="136">
        <f>IF(ISNUMBER('実質公債費比率（分子）の構造'!M$53),'実質公債費比率（分子）の構造'!M$53,NA())</f>
        <v>1579</v>
      </c>
      <c r="J50" s="136" t="e">
        <f>NA()</f>
        <v>#N/A</v>
      </c>
      <c r="K50" s="136" t="e">
        <f>NA()</f>
        <v>#N/A</v>
      </c>
      <c r="L50" s="136">
        <f>IF(ISNUMBER('実質公債費比率（分子）の構造'!N$53),'実質公債費比率（分子）の構造'!N$53,NA())</f>
        <v>1357</v>
      </c>
      <c r="M50" s="136" t="e">
        <f>NA()</f>
        <v>#N/A</v>
      </c>
      <c r="N50" s="136" t="e">
        <f>NA()</f>
        <v>#N/A</v>
      </c>
      <c r="O50" s="136">
        <f>IF(ISNUMBER('実質公債費比率（分子）の構造'!O$53),'実質公債費比率（分子）の構造'!O$53,NA())</f>
        <v>1173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36678</v>
      </c>
      <c r="E56" s="135"/>
      <c r="F56" s="135"/>
      <c r="G56" s="135">
        <f>'将来負担比率（分子）の構造'!J$51</f>
        <v>37106</v>
      </c>
      <c r="H56" s="135"/>
      <c r="I56" s="135"/>
      <c r="J56" s="135">
        <f>'将来負担比率（分子）の構造'!K$51</f>
        <v>37249</v>
      </c>
      <c r="K56" s="135"/>
      <c r="L56" s="135"/>
      <c r="M56" s="135">
        <f>'将来負担比率（分子）の構造'!L$51</f>
        <v>37431</v>
      </c>
      <c r="N56" s="135"/>
      <c r="O56" s="135"/>
      <c r="P56" s="135">
        <f>'将来負担比率（分子）の構造'!M$51</f>
        <v>39031</v>
      </c>
    </row>
    <row r="57" spans="1:16">
      <c r="A57" s="135" t="s">
        <v>35</v>
      </c>
      <c r="B57" s="135"/>
      <c r="C57" s="135"/>
      <c r="D57" s="135">
        <f>'将来負担比率（分子）の構造'!I$50</f>
        <v>6515</v>
      </c>
      <c r="E57" s="135"/>
      <c r="F57" s="135"/>
      <c r="G57" s="135">
        <f>'将来負担比率（分子）の構造'!J$50</f>
        <v>6021</v>
      </c>
      <c r="H57" s="135"/>
      <c r="I57" s="135"/>
      <c r="J57" s="135">
        <f>'将来負担比率（分子）の構造'!K$50</f>
        <v>5805</v>
      </c>
      <c r="K57" s="135"/>
      <c r="L57" s="135"/>
      <c r="M57" s="135">
        <f>'将来負担比率（分子）の構造'!L$50</f>
        <v>5245</v>
      </c>
      <c r="N57" s="135"/>
      <c r="O57" s="135"/>
      <c r="P57" s="135">
        <f>'将来負担比率（分子）の構造'!M$50</f>
        <v>5032</v>
      </c>
    </row>
    <row r="58" spans="1:16">
      <c r="A58" s="135" t="s">
        <v>34</v>
      </c>
      <c r="B58" s="135"/>
      <c r="C58" s="135"/>
      <c r="D58" s="135">
        <f>'将来負担比率（分子）の構造'!I$49</f>
        <v>4562</v>
      </c>
      <c r="E58" s="135"/>
      <c r="F58" s="135"/>
      <c r="G58" s="135">
        <f>'将来負担比率（分子）の構造'!J$49</f>
        <v>5928</v>
      </c>
      <c r="H58" s="135"/>
      <c r="I58" s="135"/>
      <c r="J58" s="135">
        <f>'将来負担比率（分子）の構造'!K$49</f>
        <v>6804</v>
      </c>
      <c r="K58" s="135"/>
      <c r="L58" s="135"/>
      <c r="M58" s="135">
        <f>'将来負担比率（分子）の構造'!L$49</f>
        <v>7565</v>
      </c>
      <c r="N58" s="135"/>
      <c r="O58" s="135"/>
      <c r="P58" s="135">
        <f>'将来負担比率（分子）の構造'!M$49</f>
        <v>8159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5173</v>
      </c>
      <c r="C62" s="135"/>
      <c r="D62" s="135"/>
      <c r="E62" s="135">
        <f>'将来負担比率（分子）の構造'!J$45</f>
        <v>5062</v>
      </c>
      <c r="F62" s="135"/>
      <c r="G62" s="135"/>
      <c r="H62" s="135">
        <f>'将来負担比率（分子）の構造'!K$45</f>
        <v>4769</v>
      </c>
      <c r="I62" s="135"/>
      <c r="J62" s="135"/>
      <c r="K62" s="135">
        <f>'将来負担比率（分子）の構造'!L$45</f>
        <v>4365</v>
      </c>
      <c r="L62" s="135"/>
      <c r="M62" s="135"/>
      <c r="N62" s="135">
        <f>'将来負担比率（分子）の構造'!M$45</f>
        <v>4161</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2</v>
      </c>
      <c r="O63" s="135"/>
      <c r="P63" s="135"/>
    </row>
    <row r="64" spans="1:16">
      <c r="A64" s="135" t="s">
        <v>27</v>
      </c>
      <c r="B64" s="135">
        <f>'将来負担比率（分子）の構造'!I$43</f>
        <v>17550</v>
      </c>
      <c r="C64" s="135"/>
      <c r="D64" s="135"/>
      <c r="E64" s="135">
        <f>'将来負担比率（分子）の構造'!J$43</f>
        <v>17690</v>
      </c>
      <c r="F64" s="135"/>
      <c r="G64" s="135"/>
      <c r="H64" s="135">
        <f>'将来負担比率（分子）の構造'!K$43</f>
        <v>18211</v>
      </c>
      <c r="I64" s="135"/>
      <c r="J64" s="135"/>
      <c r="K64" s="135">
        <f>'将来負担比率（分子）の構造'!L$43</f>
        <v>18532</v>
      </c>
      <c r="L64" s="135"/>
      <c r="M64" s="135"/>
      <c r="N64" s="135">
        <f>'将来負担比率（分子）の構造'!M$43</f>
        <v>22232</v>
      </c>
      <c r="O64" s="135"/>
      <c r="P64" s="135"/>
    </row>
    <row r="65" spans="1:16">
      <c r="A65" s="135" t="s">
        <v>26</v>
      </c>
      <c r="B65" s="135">
        <f>'将来負担比率（分子）の構造'!I$42</f>
        <v>743</v>
      </c>
      <c r="C65" s="135"/>
      <c r="D65" s="135"/>
      <c r="E65" s="135">
        <f>'将来負担比率（分子）の構造'!J$42</f>
        <v>227</v>
      </c>
      <c r="F65" s="135"/>
      <c r="G65" s="135"/>
      <c r="H65" s="135">
        <f>'将来負担比率（分子）の構造'!K$42</f>
        <v>173</v>
      </c>
      <c r="I65" s="135"/>
      <c r="J65" s="135"/>
      <c r="K65" s="135">
        <f>'将来負担比率（分子）の構造'!L$42</f>
        <v>135</v>
      </c>
      <c r="L65" s="135"/>
      <c r="M65" s="135"/>
      <c r="N65" s="135">
        <f>'将来負担比率（分子）の構造'!M$42</f>
        <v>162</v>
      </c>
      <c r="O65" s="135"/>
      <c r="P65" s="135"/>
    </row>
    <row r="66" spans="1:16">
      <c r="A66" s="135" t="s">
        <v>25</v>
      </c>
      <c r="B66" s="135">
        <f>'将来負担比率（分子）の構造'!I$41</f>
        <v>37987</v>
      </c>
      <c r="C66" s="135"/>
      <c r="D66" s="135"/>
      <c r="E66" s="135">
        <f>'将来負担比率（分子）の構造'!J$41</f>
        <v>38106</v>
      </c>
      <c r="F66" s="135"/>
      <c r="G66" s="135"/>
      <c r="H66" s="135">
        <f>'将来負担比率（分子）の構造'!K$41</f>
        <v>37670</v>
      </c>
      <c r="I66" s="135"/>
      <c r="J66" s="135"/>
      <c r="K66" s="135">
        <f>'将来負担比率（分子）の構造'!L$41</f>
        <v>37506</v>
      </c>
      <c r="L66" s="135"/>
      <c r="M66" s="135"/>
      <c r="N66" s="135">
        <f>'将来負担比率（分子）の構造'!M$41</f>
        <v>36782</v>
      </c>
      <c r="O66" s="135"/>
      <c r="P66" s="135"/>
    </row>
    <row r="67" spans="1:16">
      <c r="A67" s="135" t="s">
        <v>62</v>
      </c>
      <c r="B67" s="135" t="e">
        <f>NA()</f>
        <v>#N/A</v>
      </c>
      <c r="C67" s="135">
        <f>IF(ISNUMBER('将来負担比率（分子）の構造'!I$52), IF('将来負担比率（分子）の構造'!I$52 &lt; 0, 0, '将来負担比率（分子）の構造'!I$52), NA())</f>
        <v>13702</v>
      </c>
      <c r="D67" s="135" t="e">
        <f>NA()</f>
        <v>#N/A</v>
      </c>
      <c r="E67" s="135" t="e">
        <f>NA()</f>
        <v>#N/A</v>
      </c>
      <c r="F67" s="135">
        <f>IF(ISNUMBER('将来負担比率（分子）の構造'!J$52), IF('将来負担比率（分子）の構造'!J$52 &lt; 0, 0, '将来負担比率（分子）の構造'!J$52), NA())</f>
        <v>12034</v>
      </c>
      <c r="G67" s="135" t="e">
        <f>NA()</f>
        <v>#N/A</v>
      </c>
      <c r="H67" s="135" t="e">
        <f>NA()</f>
        <v>#N/A</v>
      </c>
      <c r="I67" s="135">
        <f>IF(ISNUMBER('将来負担比率（分子）の構造'!K$52), IF('将来負担比率（分子）の構造'!K$52 &lt; 0, 0, '将来負担比率（分子）の構造'!K$52), NA())</f>
        <v>10968</v>
      </c>
      <c r="J67" s="135" t="e">
        <f>NA()</f>
        <v>#N/A</v>
      </c>
      <c r="K67" s="135" t="e">
        <f>NA()</f>
        <v>#N/A</v>
      </c>
      <c r="L67" s="135">
        <f>IF(ISNUMBER('将来負担比率（分子）の構造'!L$52), IF('将来負担比率（分子）の構造'!L$52 &lt; 0, 0, '将来負担比率（分子）の構造'!L$52), NA())</f>
        <v>10301</v>
      </c>
      <c r="M67" s="135" t="e">
        <f>NA()</f>
        <v>#N/A</v>
      </c>
      <c r="N67" s="135" t="e">
        <f>NA()</f>
        <v>#N/A</v>
      </c>
      <c r="O67" s="135">
        <f>IF(ISNUMBER('将来負担比率（分子）の構造'!M$52), IF('将来負担比率（分子）の構造'!M$52 &lt; 0, 0, '将来負担比率（分子）の構造'!M$52), NA())</f>
        <v>11117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9155341</v>
      </c>
      <c r="S5" s="669"/>
      <c r="T5" s="669"/>
      <c r="U5" s="669"/>
      <c r="V5" s="669"/>
      <c r="W5" s="669"/>
      <c r="X5" s="669"/>
      <c r="Y5" s="716"/>
      <c r="Z5" s="729">
        <v>30.8</v>
      </c>
      <c r="AA5" s="729"/>
      <c r="AB5" s="729"/>
      <c r="AC5" s="729"/>
      <c r="AD5" s="730">
        <v>8663363</v>
      </c>
      <c r="AE5" s="730"/>
      <c r="AF5" s="730"/>
      <c r="AG5" s="730"/>
      <c r="AH5" s="730"/>
      <c r="AI5" s="730"/>
      <c r="AJ5" s="730"/>
      <c r="AK5" s="730"/>
      <c r="AL5" s="717">
        <v>50</v>
      </c>
      <c r="AM5" s="686"/>
      <c r="AN5" s="686"/>
      <c r="AO5" s="718"/>
      <c r="AP5" s="705" t="s">
        <v>204</v>
      </c>
      <c r="AQ5" s="706"/>
      <c r="AR5" s="706"/>
      <c r="AS5" s="706"/>
      <c r="AT5" s="706"/>
      <c r="AU5" s="706"/>
      <c r="AV5" s="706"/>
      <c r="AW5" s="706"/>
      <c r="AX5" s="706"/>
      <c r="AY5" s="706"/>
      <c r="AZ5" s="706"/>
      <c r="BA5" s="706"/>
      <c r="BB5" s="706"/>
      <c r="BC5" s="706"/>
      <c r="BD5" s="706"/>
      <c r="BE5" s="706"/>
      <c r="BF5" s="707"/>
      <c r="BG5" s="618">
        <v>8405043</v>
      </c>
      <c r="BH5" s="619"/>
      <c r="BI5" s="619"/>
      <c r="BJ5" s="619"/>
      <c r="BK5" s="619"/>
      <c r="BL5" s="619"/>
      <c r="BM5" s="619"/>
      <c r="BN5" s="620"/>
      <c r="BO5" s="671">
        <v>91.8</v>
      </c>
      <c r="BP5" s="671"/>
      <c r="BQ5" s="671"/>
      <c r="BR5" s="671"/>
      <c r="BS5" s="672">
        <v>74094</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260981</v>
      </c>
      <c r="S6" s="619"/>
      <c r="T6" s="619"/>
      <c r="U6" s="619"/>
      <c r="V6" s="619"/>
      <c r="W6" s="619"/>
      <c r="X6" s="619"/>
      <c r="Y6" s="620"/>
      <c r="Z6" s="671">
        <v>0.9</v>
      </c>
      <c r="AA6" s="671"/>
      <c r="AB6" s="671"/>
      <c r="AC6" s="671"/>
      <c r="AD6" s="672">
        <v>260981</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8405043</v>
      </c>
      <c r="BH6" s="619"/>
      <c r="BI6" s="619"/>
      <c r="BJ6" s="619"/>
      <c r="BK6" s="619"/>
      <c r="BL6" s="619"/>
      <c r="BM6" s="619"/>
      <c r="BN6" s="620"/>
      <c r="BO6" s="671">
        <v>91.8</v>
      </c>
      <c r="BP6" s="671"/>
      <c r="BQ6" s="671"/>
      <c r="BR6" s="671"/>
      <c r="BS6" s="672">
        <v>74094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278904</v>
      </c>
      <c r="CS6" s="619"/>
      <c r="CT6" s="619"/>
      <c r="CU6" s="619"/>
      <c r="CV6" s="619"/>
      <c r="CW6" s="619"/>
      <c r="CX6" s="619"/>
      <c r="CY6" s="620"/>
      <c r="CZ6" s="671">
        <v>1</v>
      </c>
      <c r="DA6" s="671"/>
      <c r="DB6" s="671"/>
      <c r="DC6" s="671"/>
      <c r="DD6" s="624">
        <v>3104</v>
      </c>
      <c r="DE6" s="619"/>
      <c r="DF6" s="619"/>
      <c r="DG6" s="619"/>
      <c r="DH6" s="619"/>
      <c r="DI6" s="619"/>
      <c r="DJ6" s="619"/>
      <c r="DK6" s="619"/>
      <c r="DL6" s="619"/>
      <c r="DM6" s="619"/>
      <c r="DN6" s="619"/>
      <c r="DO6" s="619"/>
      <c r="DP6" s="620"/>
      <c r="DQ6" s="624">
        <v>278891</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17758</v>
      </c>
      <c r="S7" s="619"/>
      <c r="T7" s="619"/>
      <c r="U7" s="619"/>
      <c r="V7" s="619"/>
      <c r="W7" s="619"/>
      <c r="X7" s="619"/>
      <c r="Y7" s="620"/>
      <c r="Z7" s="671">
        <v>0.1</v>
      </c>
      <c r="AA7" s="671"/>
      <c r="AB7" s="671"/>
      <c r="AC7" s="671"/>
      <c r="AD7" s="672">
        <v>17758</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3760675</v>
      </c>
      <c r="BH7" s="619"/>
      <c r="BI7" s="619"/>
      <c r="BJ7" s="619"/>
      <c r="BK7" s="619"/>
      <c r="BL7" s="619"/>
      <c r="BM7" s="619"/>
      <c r="BN7" s="620"/>
      <c r="BO7" s="671">
        <v>41.1</v>
      </c>
      <c r="BP7" s="671"/>
      <c r="BQ7" s="671"/>
      <c r="BR7" s="671"/>
      <c r="BS7" s="672">
        <v>74094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3095866</v>
      </c>
      <c r="CS7" s="619"/>
      <c r="CT7" s="619"/>
      <c r="CU7" s="619"/>
      <c r="CV7" s="619"/>
      <c r="CW7" s="619"/>
      <c r="CX7" s="619"/>
      <c r="CY7" s="620"/>
      <c r="CZ7" s="671">
        <v>10.7</v>
      </c>
      <c r="DA7" s="671"/>
      <c r="DB7" s="671"/>
      <c r="DC7" s="671"/>
      <c r="DD7" s="624">
        <v>137761</v>
      </c>
      <c r="DE7" s="619"/>
      <c r="DF7" s="619"/>
      <c r="DG7" s="619"/>
      <c r="DH7" s="619"/>
      <c r="DI7" s="619"/>
      <c r="DJ7" s="619"/>
      <c r="DK7" s="619"/>
      <c r="DL7" s="619"/>
      <c r="DM7" s="619"/>
      <c r="DN7" s="619"/>
      <c r="DO7" s="619"/>
      <c r="DP7" s="620"/>
      <c r="DQ7" s="624">
        <v>2622410</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41497</v>
      </c>
      <c r="S8" s="619"/>
      <c r="T8" s="619"/>
      <c r="U8" s="619"/>
      <c r="V8" s="619"/>
      <c r="W8" s="619"/>
      <c r="X8" s="619"/>
      <c r="Y8" s="620"/>
      <c r="Z8" s="671">
        <v>0.1</v>
      </c>
      <c r="AA8" s="671"/>
      <c r="AB8" s="671"/>
      <c r="AC8" s="671"/>
      <c r="AD8" s="672">
        <v>41497</v>
      </c>
      <c r="AE8" s="672"/>
      <c r="AF8" s="672"/>
      <c r="AG8" s="672"/>
      <c r="AH8" s="672"/>
      <c r="AI8" s="672"/>
      <c r="AJ8" s="672"/>
      <c r="AK8" s="672"/>
      <c r="AL8" s="641">
        <v>0.2</v>
      </c>
      <c r="AM8" s="673"/>
      <c r="AN8" s="673"/>
      <c r="AO8" s="674"/>
      <c r="AP8" s="615" t="s">
        <v>215</v>
      </c>
      <c r="AQ8" s="616"/>
      <c r="AR8" s="616"/>
      <c r="AS8" s="616"/>
      <c r="AT8" s="616"/>
      <c r="AU8" s="616"/>
      <c r="AV8" s="616"/>
      <c r="AW8" s="616"/>
      <c r="AX8" s="616"/>
      <c r="AY8" s="616"/>
      <c r="AZ8" s="616"/>
      <c r="BA8" s="616"/>
      <c r="BB8" s="616"/>
      <c r="BC8" s="616"/>
      <c r="BD8" s="616"/>
      <c r="BE8" s="616"/>
      <c r="BF8" s="617"/>
      <c r="BG8" s="618">
        <v>124175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11568589</v>
      </c>
      <c r="CS8" s="619"/>
      <c r="CT8" s="619"/>
      <c r="CU8" s="619"/>
      <c r="CV8" s="619"/>
      <c r="CW8" s="619"/>
      <c r="CX8" s="619"/>
      <c r="CY8" s="620"/>
      <c r="CZ8" s="671">
        <v>40.1</v>
      </c>
      <c r="DA8" s="671"/>
      <c r="DB8" s="671"/>
      <c r="DC8" s="671"/>
      <c r="DD8" s="624">
        <v>182884</v>
      </c>
      <c r="DE8" s="619"/>
      <c r="DF8" s="619"/>
      <c r="DG8" s="619"/>
      <c r="DH8" s="619"/>
      <c r="DI8" s="619"/>
      <c r="DJ8" s="619"/>
      <c r="DK8" s="619"/>
      <c r="DL8" s="619"/>
      <c r="DM8" s="619"/>
      <c r="DN8" s="619"/>
      <c r="DO8" s="619"/>
      <c r="DP8" s="620"/>
      <c r="DQ8" s="624">
        <v>5966853</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43543</v>
      </c>
      <c r="S9" s="619"/>
      <c r="T9" s="619"/>
      <c r="U9" s="619"/>
      <c r="V9" s="619"/>
      <c r="W9" s="619"/>
      <c r="X9" s="619"/>
      <c r="Y9" s="620"/>
      <c r="Z9" s="671">
        <v>0.1</v>
      </c>
      <c r="AA9" s="671"/>
      <c r="AB9" s="671"/>
      <c r="AC9" s="671"/>
      <c r="AD9" s="672">
        <v>43543</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3000635</v>
      </c>
      <c r="BH9" s="619"/>
      <c r="BI9" s="619"/>
      <c r="BJ9" s="619"/>
      <c r="BK9" s="619"/>
      <c r="BL9" s="619"/>
      <c r="BM9" s="619"/>
      <c r="BN9" s="620"/>
      <c r="BO9" s="671">
        <v>32.799999999999997</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2805232</v>
      </c>
      <c r="CS9" s="619"/>
      <c r="CT9" s="619"/>
      <c r="CU9" s="619"/>
      <c r="CV9" s="619"/>
      <c r="CW9" s="619"/>
      <c r="CX9" s="619"/>
      <c r="CY9" s="620"/>
      <c r="CZ9" s="671">
        <v>9.6999999999999993</v>
      </c>
      <c r="DA9" s="671"/>
      <c r="DB9" s="671"/>
      <c r="DC9" s="671"/>
      <c r="DD9" s="624">
        <v>108848</v>
      </c>
      <c r="DE9" s="619"/>
      <c r="DF9" s="619"/>
      <c r="DG9" s="619"/>
      <c r="DH9" s="619"/>
      <c r="DI9" s="619"/>
      <c r="DJ9" s="619"/>
      <c r="DK9" s="619"/>
      <c r="DL9" s="619"/>
      <c r="DM9" s="619"/>
      <c r="DN9" s="619"/>
      <c r="DO9" s="619"/>
      <c r="DP9" s="620"/>
      <c r="DQ9" s="624">
        <v>2356999</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1438273</v>
      </c>
      <c r="S10" s="619"/>
      <c r="T10" s="619"/>
      <c r="U10" s="619"/>
      <c r="V10" s="619"/>
      <c r="W10" s="619"/>
      <c r="X10" s="619"/>
      <c r="Y10" s="620"/>
      <c r="Z10" s="671">
        <v>4.8</v>
      </c>
      <c r="AA10" s="671"/>
      <c r="AB10" s="671"/>
      <c r="AC10" s="671"/>
      <c r="AD10" s="672">
        <v>1438273</v>
      </c>
      <c r="AE10" s="672"/>
      <c r="AF10" s="672"/>
      <c r="AG10" s="672"/>
      <c r="AH10" s="672"/>
      <c r="AI10" s="672"/>
      <c r="AJ10" s="672"/>
      <c r="AK10" s="672"/>
      <c r="AL10" s="641">
        <v>8.3000000000000007</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182041</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5359</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5322</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97256</v>
      </c>
      <c r="S11" s="619"/>
      <c r="T11" s="619"/>
      <c r="U11" s="619"/>
      <c r="V11" s="619"/>
      <c r="W11" s="619"/>
      <c r="X11" s="619"/>
      <c r="Y11" s="620"/>
      <c r="Z11" s="671">
        <v>0.3</v>
      </c>
      <c r="AA11" s="671"/>
      <c r="AB11" s="671"/>
      <c r="AC11" s="671"/>
      <c r="AD11" s="672">
        <v>97256</v>
      </c>
      <c r="AE11" s="672"/>
      <c r="AF11" s="672"/>
      <c r="AG11" s="672"/>
      <c r="AH11" s="672"/>
      <c r="AI11" s="672"/>
      <c r="AJ11" s="672"/>
      <c r="AK11" s="672"/>
      <c r="AL11" s="641">
        <v>0.6</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453824</v>
      </c>
      <c r="BH11" s="619"/>
      <c r="BI11" s="619"/>
      <c r="BJ11" s="619"/>
      <c r="BK11" s="619"/>
      <c r="BL11" s="619"/>
      <c r="BM11" s="619"/>
      <c r="BN11" s="620"/>
      <c r="BO11" s="671">
        <v>5</v>
      </c>
      <c r="BP11" s="671"/>
      <c r="BQ11" s="671"/>
      <c r="BR11" s="671"/>
      <c r="BS11" s="624">
        <v>74094</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485347</v>
      </c>
      <c r="CS11" s="619"/>
      <c r="CT11" s="619"/>
      <c r="CU11" s="619"/>
      <c r="CV11" s="619"/>
      <c r="CW11" s="619"/>
      <c r="CX11" s="619"/>
      <c r="CY11" s="620"/>
      <c r="CZ11" s="671">
        <v>1.7</v>
      </c>
      <c r="DA11" s="671"/>
      <c r="DB11" s="671"/>
      <c r="DC11" s="671"/>
      <c r="DD11" s="624">
        <v>122268</v>
      </c>
      <c r="DE11" s="619"/>
      <c r="DF11" s="619"/>
      <c r="DG11" s="619"/>
      <c r="DH11" s="619"/>
      <c r="DI11" s="619"/>
      <c r="DJ11" s="619"/>
      <c r="DK11" s="619"/>
      <c r="DL11" s="619"/>
      <c r="DM11" s="619"/>
      <c r="DN11" s="619"/>
      <c r="DO11" s="619"/>
      <c r="DP11" s="620"/>
      <c r="DQ11" s="624">
        <v>294247</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3869876</v>
      </c>
      <c r="BH12" s="619"/>
      <c r="BI12" s="619"/>
      <c r="BJ12" s="619"/>
      <c r="BK12" s="619"/>
      <c r="BL12" s="619"/>
      <c r="BM12" s="619"/>
      <c r="BN12" s="620"/>
      <c r="BO12" s="671">
        <v>42.3</v>
      </c>
      <c r="BP12" s="671"/>
      <c r="BQ12" s="671"/>
      <c r="BR12" s="671"/>
      <c r="BS12" s="624" t="s">
        <v>108</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861844</v>
      </c>
      <c r="CS12" s="619"/>
      <c r="CT12" s="619"/>
      <c r="CU12" s="619"/>
      <c r="CV12" s="619"/>
      <c r="CW12" s="619"/>
      <c r="CX12" s="619"/>
      <c r="CY12" s="620"/>
      <c r="CZ12" s="671">
        <v>3</v>
      </c>
      <c r="DA12" s="671"/>
      <c r="DB12" s="671"/>
      <c r="DC12" s="671"/>
      <c r="DD12" s="624">
        <v>19309</v>
      </c>
      <c r="DE12" s="619"/>
      <c r="DF12" s="619"/>
      <c r="DG12" s="619"/>
      <c r="DH12" s="619"/>
      <c r="DI12" s="619"/>
      <c r="DJ12" s="619"/>
      <c r="DK12" s="619"/>
      <c r="DL12" s="619"/>
      <c r="DM12" s="619"/>
      <c r="DN12" s="619"/>
      <c r="DO12" s="619"/>
      <c r="DP12" s="620"/>
      <c r="DQ12" s="624">
        <v>719333</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62640</v>
      </c>
      <c r="S13" s="619"/>
      <c r="T13" s="619"/>
      <c r="U13" s="619"/>
      <c r="V13" s="619"/>
      <c r="W13" s="619"/>
      <c r="X13" s="619"/>
      <c r="Y13" s="620"/>
      <c r="Z13" s="671">
        <v>0.2</v>
      </c>
      <c r="AA13" s="671"/>
      <c r="AB13" s="671"/>
      <c r="AC13" s="671"/>
      <c r="AD13" s="672">
        <v>62640</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3865296</v>
      </c>
      <c r="BH13" s="619"/>
      <c r="BI13" s="619"/>
      <c r="BJ13" s="619"/>
      <c r="BK13" s="619"/>
      <c r="BL13" s="619"/>
      <c r="BM13" s="619"/>
      <c r="BN13" s="620"/>
      <c r="BO13" s="671">
        <v>42.2</v>
      </c>
      <c r="BP13" s="671"/>
      <c r="BQ13" s="671"/>
      <c r="BR13" s="671"/>
      <c r="BS13" s="624" t="s">
        <v>108</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2577849</v>
      </c>
      <c r="CS13" s="619"/>
      <c r="CT13" s="619"/>
      <c r="CU13" s="619"/>
      <c r="CV13" s="619"/>
      <c r="CW13" s="619"/>
      <c r="CX13" s="619"/>
      <c r="CY13" s="620"/>
      <c r="CZ13" s="671">
        <v>8.9</v>
      </c>
      <c r="DA13" s="671"/>
      <c r="DB13" s="671"/>
      <c r="DC13" s="671"/>
      <c r="DD13" s="624">
        <v>1058287</v>
      </c>
      <c r="DE13" s="619"/>
      <c r="DF13" s="619"/>
      <c r="DG13" s="619"/>
      <c r="DH13" s="619"/>
      <c r="DI13" s="619"/>
      <c r="DJ13" s="619"/>
      <c r="DK13" s="619"/>
      <c r="DL13" s="619"/>
      <c r="DM13" s="619"/>
      <c r="DN13" s="619"/>
      <c r="DO13" s="619"/>
      <c r="DP13" s="620"/>
      <c r="DQ13" s="624">
        <v>1589310</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153997</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1079397</v>
      </c>
      <c r="CS14" s="619"/>
      <c r="CT14" s="619"/>
      <c r="CU14" s="619"/>
      <c r="CV14" s="619"/>
      <c r="CW14" s="619"/>
      <c r="CX14" s="619"/>
      <c r="CY14" s="620"/>
      <c r="CZ14" s="671">
        <v>3.7</v>
      </c>
      <c r="DA14" s="671"/>
      <c r="DB14" s="671"/>
      <c r="DC14" s="671"/>
      <c r="DD14" s="624">
        <v>141025</v>
      </c>
      <c r="DE14" s="619"/>
      <c r="DF14" s="619"/>
      <c r="DG14" s="619"/>
      <c r="DH14" s="619"/>
      <c r="DI14" s="619"/>
      <c r="DJ14" s="619"/>
      <c r="DK14" s="619"/>
      <c r="DL14" s="619"/>
      <c r="DM14" s="619"/>
      <c r="DN14" s="619"/>
      <c r="DO14" s="619"/>
      <c r="DP14" s="620"/>
      <c r="DQ14" s="624">
        <v>955014</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25621</v>
      </c>
      <c r="S15" s="619"/>
      <c r="T15" s="619"/>
      <c r="U15" s="619"/>
      <c r="V15" s="619"/>
      <c r="W15" s="619"/>
      <c r="X15" s="619"/>
      <c r="Y15" s="620"/>
      <c r="Z15" s="671">
        <v>0.1</v>
      </c>
      <c r="AA15" s="671"/>
      <c r="AB15" s="671"/>
      <c r="AC15" s="671"/>
      <c r="AD15" s="672">
        <v>25621</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620495</v>
      </c>
      <c r="BH15" s="619"/>
      <c r="BI15" s="619"/>
      <c r="BJ15" s="619"/>
      <c r="BK15" s="619"/>
      <c r="BL15" s="619"/>
      <c r="BM15" s="619"/>
      <c r="BN15" s="620"/>
      <c r="BO15" s="671">
        <v>6.8</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2423208</v>
      </c>
      <c r="CS15" s="619"/>
      <c r="CT15" s="619"/>
      <c r="CU15" s="619"/>
      <c r="CV15" s="619"/>
      <c r="CW15" s="619"/>
      <c r="CX15" s="619"/>
      <c r="CY15" s="620"/>
      <c r="CZ15" s="671">
        <v>8.4</v>
      </c>
      <c r="DA15" s="671"/>
      <c r="DB15" s="671"/>
      <c r="DC15" s="671"/>
      <c r="DD15" s="624">
        <v>642956</v>
      </c>
      <c r="DE15" s="619"/>
      <c r="DF15" s="619"/>
      <c r="DG15" s="619"/>
      <c r="DH15" s="619"/>
      <c r="DI15" s="619"/>
      <c r="DJ15" s="619"/>
      <c r="DK15" s="619"/>
      <c r="DL15" s="619"/>
      <c r="DM15" s="619"/>
      <c r="DN15" s="619"/>
      <c r="DO15" s="619"/>
      <c r="DP15" s="620"/>
      <c r="DQ15" s="624">
        <v>1793540</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7451837</v>
      </c>
      <c r="S16" s="619"/>
      <c r="T16" s="619"/>
      <c r="U16" s="619"/>
      <c r="V16" s="619"/>
      <c r="W16" s="619"/>
      <c r="X16" s="619"/>
      <c r="Y16" s="620"/>
      <c r="Z16" s="671">
        <v>25.1</v>
      </c>
      <c r="AA16" s="671"/>
      <c r="AB16" s="671"/>
      <c r="AC16" s="671"/>
      <c r="AD16" s="672">
        <v>6627985</v>
      </c>
      <c r="AE16" s="672"/>
      <c r="AF16" s="672"/>
      <c r="AG16" s="672"/>
      <c r="AH16" s="672"/>
      <c r="AI16" s="672"/>
      <c r="AJ16" s="672"/>
      <c r="AK16" s="672"/>
      <c r="AL16" s="641">
        <v>38.299999999999997</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6627985</v>
      </c>
      <c r="S17" s="619"/>
      <c r="T17" s="619"/>
      <c r="U17" s="619"/>
      <c r="V17" s="619"/>
      <c r="W17" s="619"/>
      <c r="X17" s="619"/>
      <c r="Y17" s="620"/>
      <c r="Z17" s="671">
        <v>22.3</v>
      </c>
      <c r="AA17" s="671"/>
      <c r="AB17" s="671"/>
      <c r="AC17" s="671"/>
      <c r="AD17" s="672">
        <v>6627985</v>
      </c>
      <c r="AE17" s="672"/>
      <c r="AF17" s="672"/>
      <c r="AG17" s="672"/>
      <c r="AH17" s="672"/>
      <c r="AI17" s="672"/>
      <c r="AJ17" s="672"/>
      <c r="AK17" s="672"/>
      <c r="AL17" s="641">
        <v>38.299999999999997</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3639847</v>
      </c>
      <c r="CS17" s="619"/>
      <c r="CT17" s="619"/>
      <c r="CU17" s="619"/>
      <c r="CV17" s="619"/>
      <c r="CW17" s="619"/>
      <c r="CX17" s="619"/>
      <c r="CY17" s="620"/>
      <c r="CZ17" s="671">
        <v>12.6</v>
      </c>
      <c r="DA17" s="671"/>
      <c r="DB17" s="671"/>
      <c r="DC17" s="671"/>
      <c r="DD17" s="624" t="s">
        <v>108</v>
      </c>
      <c r="DE17" s="619"/>
      <c r="DF17" s="619"/>
      <c r="DG17" s="619"/>
      <c r="DH17" s="619"/>
      <c r="DI17" s="619"/>
      <c r="DJ17" s="619"/>
      <c r="DK17" s="619"/>
      <c r="DL17" s="619"/>
      <c r="DM17" s="619"/>
      <c r="DN17" s="619"/>
      <c r="DO17" s="619"/>
      <c r="DP17" s="620"/>
      <c r="DQ17" s="624">
        <v>3585387</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823851</v>
      </c>
      <c r="S18" s="619"/>
      <c r="T18" s="619"/>
      <c r="U18" s="619"/>
      <c r="V18" s="619"/>
      <c r="W18" s="619"/>
      <c r="X18" s="619"/>
      <c r="Y18" s="620"/>
      <c r="Z18" s="671">
        <v>2.8</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750298</v>
      </c>
      <c r="BH19" s="619"/>
      <c r="BI19" s="619"/>
      <c r="BJ19" s="619"/>
      <c r="BK19" s="619"/>
      <c r="BL19" s="619"/>
      <c r="BM19" s="619"/>
      <c r="BN19" s="620"/>
      <c r="BO19" s="671">
        <v>8.1999999999999993</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18594747</v>
      </c>
      <c r="S20" s="619"/>
      <c r="T20" s="619"/>
      <c r="U20" s="619"/>
      <c r="V20" s="619"/>
      <c r="W20" s="619"/>
      <c r="X20" s="619"/>
      <c r="Y20" s="620"/>
      <c r="Z20" s="671">
        <v>62.5</v>
      </c>
      <c r="AA20" s="671"/>
      <c r="AB20" s="671"/>
      <c r="AC20" s="671"/>
      <c r="AD20" s="672">
        <v>17278917</v>
      </c>
      <c r="AE20" s="672"/>
      <c r="AF20" s="672"/>
      <c r="AG20" s="672"/>
      <c r="AH20" s="672"/>
      <c r="AI20" s="672"/>
      <c r="AJ20" s="672"/>
      <c r="AK20" s="672"/>
      <c r="AL20" s="641">
        <v>99.8</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750298</v>
      </c>
      <c r="BH20" s="619"/>
      <c r="BI20" s="619"/>
      <c r="BJ20" s="619"/>
      <c r="BK20" s="619"/>
      <c r="BL20" s="619"/>
      <c r="BM20" s="619"/>
      <c r="BN20" s="620"/>
      <c r="BO20" s="671">
        <v>8.1999999999999993</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28821442</v>
      </c>
      <c r="CS20" s="619"/>
      <c r="CT20" s="619"/>
      <c r="CU20" s="619"/>
      <c r="CV20" s="619"/>
      <c r="CW20" s="619"/>
      <c r="CX20" s="619"/>
      <c r="CY20" s="620"/>
      <c r="CZ20" s="671">
        <v>100</v>
      </c>
      <c r="DA20" s="671"/>
      <c r="DB20" s="671"/>
      <c r="DC20" s="671"/>
      <c r="DD20" s="624">
        <v>2416442</v>
      </c>
      <c r="DE20" s="619"/>
      <c r="DF20" s="619"/>
      <c r="DG20" s="619"/>
      <c r="DH20" s="619"/>
      <c r="DI20" s="619"/>
      <c r="DJ20" s="619"/>
      <c r="DK20" s="619"/>
      <c r="DL20" s="619"/>
      <c r="DM20" s="619"/>
      <c r="DN20" s="619"/>
      <c r="DO20" s="619"/>
      <c r="DP20" s="620"/>
      <c r="DQ20" s="624">
        <v>20167306</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9802</v>
      </c>
      <c r="S21" s="619"/>
      <c r="T21" s="619"/>
      <c r="U21" s="619"/>
      <c r="V21" s="619"/>
      <c r="W21" s="619"/>
      <c r="X21" s="619"/>
      <c r="Y21" s="620"/>
      <c r="Z21" s="671">
        <v>0</v>
      </c>
      <c r="AA21" s="671"/>
      <c r="AB21" s="671"/>
      <c r="AC21" s="671"/>
      <c r="AD21" s="672">
        <v>9802</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258320</v>
      </c>
      <c r="BH21" s="619"/>
      <c r="BI21" s="619"/>
      <c r="BJ21" s="619"/>
      <c r="BK21" s="619"/>
      <c r="BL21" s="619"/>
      <c r="BM21" s="619"/>
      <c r="BN21" s="620"/>
      <c r="BO21" s="671">
        <v>2.8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193193</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243835</v>
      </c>
      <c r="S23" s="619"/>
      <c r="T23" s="619"/>
      <c r="U23" s="619"/>
      <c r="V23" s="619"/>
      <c r="W23" s="619"/>
      <c r="X23" s="619"/>
      <c r="Y23" s="620"/>
      <c r="Z23" s="671">
        <v>0.8</v>
      </c>
      <c r="AA23" s="671"/>
      <c r="AB23" s="671"/>
      <c r="AC23" s="671"/>
      <c r="AD23" s="672">
        <v>30724</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491978</v>
      </c>
      <c r="BH23" s="619"/>
      <c r="BI23" s="619"/>
      <c r="BJ23" s="619"/>
      <c r="BK23" s="619"/>
      <c r="BL23" s="619"/>
      <c r="BM23" s="619"/>
      <c r="BN23" s="620"/>
      <c r="BO23" s="671">
        <v>5.4</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260919</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15458700</v>
      </c>
      <c r="CS24" s="669"/>
      <c r="CT24" s="669"/>
      <c r="CU24" s="669"/>
      <c r="CV24" s="669"/>
      <c r="CW24" s="669"/>
      <c r="CX24" s="669"/>
      <c r="CY24" s="716"/>
      <c r="CZ24" s="720">
        <v>53.6</v>
      </c>
      <c r="DA24" s="721"/>
      <c r="DB24" s="721"/>
      <c r="DC24" s="722"/>
      <c r="DD24" s="715">
        <v>10545509</v>
      </c>
      <c r="DE24" s="669"/>
      <c r="DF24" s="669"/>
      <c r="DG24" s="669"/>
      <c r="DH24" s="669"/>
      <c r="DI24" s="669"/>
      <c r="DJ24" s="669"/>
      <c r="DK24" s="716"/>
      <c r="DL24" s="715">
        <v>10404949</v>
      </c>
      <c r="DM24" s="669"/>
      <c r="DN24" s="669"/>
      <c r="DO24" s="669"/>
      <c r="DP24" s="669"/>
      <c r="DQ24" s="669"/>
      <c r="DR24" s="669"/>
      <c r="DS24" s="669"/>
      <c r="DT24" s="669"/>
      <c r="DU24" s="669"/>
      <c r="DV24" s="716"/>
      <c r="DW24" s="717">
        <v>55.7</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4775805</v>
      </c>
      <c r="S25" s="619"/>
      <c r="T25" s="619"/>
      <c r="U25" s="619"/>
      <c r="V25" s="619"/>
      <c r="W25" s="619"/>
      <c r="X25" s="619"/>
      <c r="Y25" s="620"/>
      <c r="Z25" s="671">
        <v>16.100000000000001</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4813857</v>
      </c>
      <c r="CS25" s="637"/>
      <c r="CT25" s="637"/>
      <c r="CU25" s="637"/>
      <c r="CV25" s="637"/>
      <c r="CW25" s="637"/>
      <c r="CX25" s="637"/>
      <c r="CY25" s="638"/>
      <c r="CZ25" s="621">
        <v>16.7</v>
      </c>
      <c r="DA25" s="639"/>
      <c r="DB25" s="639"/>
      <c r="DC25" s="640"/>
      <c r="DD25" s="624">
        <v>4519297</v>
      </c>
      <c r="DE25" s="637"/>
      <c r="DF25" s="637"/>
      <c r="DG25" s="637"/>
      <c r="DH25" s="637"/>
      <c r="DI25" s="637"/>
      <c r="DJ25" s="637"/>
      <c r="DK25" s="638"/>
      <c r="DL25" s="624">
        <v>4511390</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3234716</v>
      </c>
      <c r="CS26" s="619"/>
      <c r="CT26" s="619"/>
      <c r="CU26" s="619"/>
      <c r="CV26" s="619"/>
      <c r="CW26" s="619"/>
      <c r="CX26" s="619"/>
      <c r="CY26" s="620"/>
      <c r="CZ26" s="621">
        <v>11.2</v>
      </c>
      <c r="DA26" s="639"/>
      <c r="DB26" s="639"/>
      <c r="DC26" s="640"/>
      <c r="DD26" s="624">
        <v>2992741</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1994845</v>
      </c>
      <c r="S27" s="619"/>
      <c r="T27" s="619"/>
      <c r="U27" s="619"/>
      <c r="V27" s="619"/>
      <c r="W27" s="619"/>
      <c r="X27" s="619"/>
      <c r="Y27" s="620"/>
      <c r="Z27" s="671">
        <v>6.7</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9155341</v>
      </c>
      <c r="BH27" s="619"/>
      <c r="BI27" s="619"/>
      <c r="BJ27" s="619"/>
      <c r="BK27" s="619"/>
      <c r="BL27" s="619"/>
      <c r="BM27" s="619"/>
      <c r="BN27" s="620"/>
      <c r="BO27" s="671">
        <v>100</v>
      </c>
      <c r="BP27" s="671"/>
      <c r="BQ27" s="671"/>
      <c r="BR27" s="671"/>
      <c r="BS27" s="624">
        <v>74094</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7004996</v>
      </c>
      <c r="CS27" s="637"/>
      <c r="CT27" s="637"/>
      <c r="CU27" s="637"/>
      <c r="CV27" s="637"/>
      <c r="CW27" s="637"/>
      <c r="CX27" s="637"/>
      <c r="CY27" s="638"/>
      <c r="CZ27" s="621">
        <v>24.3</v>
      </c>
      <c r="DA27" s="639"/>
      <c r="DB27" s="639"/>
      <c r="DC27" s="640"/>
      <c r="DD27" s="624">
        <v>2440825</v>
      </c>
      <c r="DE27" s="637"/>
      <c r="DF27" s="637"/>
      <c r="DG27" s="637"/>
      <c r="DH27" s="637"/>
      <c r="DI27" s="637"/>
      <c r="DJ27" s="637"/>
      <c r="DK27" s="638"/>
      <c r="DL27" s="624">
        <v>2308172</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100457</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3639847</v>
      </c>
      <c r="CS28" s="619"/>
      <c r="CT28" s="619"/>
      <c r="CU28" s="619"/>
      <c r="CV28" s="619"/>
      <c r="CW28" s="619"/>
      <c r="CX28" s="619"/>
      <c r="CY28" s="620"/>
      <c r="CZ28" s="621">
        <v>12.6</v>
      </c>
      <c r="DA28" s="639"/>
      <c r="DB28" s="639"/>
      <c r="DC28" s="640"/>
      <c r="DD28" s="624">
        <v>3585387</v>
      </c>
      <c r="DE28" s="619"/>
      <c r="DF28" s="619"/>
      <c r="DG28" s="619"/>
      <c r="DH28" s="619"/>
      <c r="DI28" s="619"/>
      <c r="DJ28" s="619"/>
      <c r="DK28" s="620"/>
      <c r="DL28" s="624">
        <v>3585387</v>
      </c>
      <c r="DM28" s="619"/>
      <c r="DN28" s="619"/>
      <c r="DO28" s="619"/>
      <c r="DP28" s="619"/>
      <c r="DQ28" s="619"/>
      <c r="DR28" s="619"/>
      <c r="DS28" s="619"/>
      <c r="DT28" s="619"/>
      <c r="DU28" s="619"/>
      <c r="DV28" s="620"/>
      <c r="DW28" s="641">
        <v>19.2</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164064</v>
      </c>
      <c r="S29" s="619"/>
      <c r="T29" s="619"/>
      <c r="U29" s="619"/>
      <c r="V29" s="619"/>
      <c r="W29" s="619"/>
      <c r="X29" s="619"/>
      <c r="Y29" s="620"/>
      <c r="Z29" s="671">
        <v>0.6</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3639847</v>
      </c>
      <c r="CS29" s="637"/>
      <c r="CT29" s="637"/>
      <c r="CU29" s="637"/>
      <c r="CV29" s="637"/>
      <c r="CW29" s="637"/>
      <c r="CX29" s="637"/>
      <c r="CY29" s="638"/>
      <c r="CZ29" s="621">
        <v>12.6</v>
      </c>
      <c r="DA29" s="639"/>
      <c r="DB29" s="639"/>
      <c r="DC29" s="640"/>
      <c r="DD29" s="624">
        <v>3585387</v>
      </c>
      <c r="DE29" s="637"/>
      <c r="DF29" s="637"/>
      <c r="DG29" s="637"/>
      <c r="DH29" s="637"/>
      <c r="DI29" s="637"/>
      <c r="DJ29" s="637"/>
      <c r="DK29" s="638"/>
      <c r="DL29" s="624">
        <v>3585387</v>
      </c>
      <c r="DM29" s="637"/>
      <c r="DN29" s="637"/>
      <c r="DO29" s="637"/>
      <c r="DP29" s="637"/>
      <c r="DQ29" s="637"/>
      <c r="DR29" s="637"/>
      <c r="DS29" s="637"/>
      <c r="DT29" s="637"/>
      <c r="DU29" s="637"/>
      <c r="DV29" s="638"/>
      <c r="DW29" s="641">
        <v>19.2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37935</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96.6</v>
      </c>
      <c r="BH30" s="685"/>
      <c r="BI30" s="685"/>
      <c r="BJ30" s="685"/>
      <c r="BK30" s="685"/>
      <c r="BL30" s="685"/>
      <c r="BM30" s="686">
        <v>75.599999999999994</v>
      </c>
      <c r="BN30" s="685"/>
      <c r="BO30" s="685"/>
      <c r="BP30" s="685"/>
      <c r="BQ30" s="687"/>
      <c r="BR30" s="684">
        <v>96.2</v>
      </c>
      <c r="BS30" s="685"/>
      <c r="BT30" s="685"/>
      <c r="BU30" s="685"/>
      <c r="BV30" s="685"/>
      <c r="BW30" s="685"/>
      <c r="BX30" s="686">
        <v>76.2</v>
      </c>
      <c r="BY30" s="685"/>
      <c r="BZ30" s="685"/>
      <c r="CA30" s="685"/>
      <c r="CB30" s="687"/>
      <c r="CD30" s="690"/>
      <c r="CE30" s="691"/>
      <c r="CF30" s="655" t="s">
        <v>288</v>
      </c>
      <c r="CG30" s="652"/>
      <c r="CH30" s="652"/>
      <c r="CI30" s="652"/>
      <c r="CJ30" s="652"/>
      <c r="CK30" s="652"/>
      <c r="CL30" s="652"/>
      <c r="CM30" s="652"/>
      <c r="CN30" s="652"/>
      <c r="CO30" s="652"/>
      <c r="CP30" s="652"/>
      <c r="CQ30" s="653"/>
      <c r="CR30" s="618">
        <v>3229428</v>
      </c>
      <c r="CS30" s="619"/>
      <c r="CT30" s="619"/>
      <c r="CU30" s="619"/>
      <c r="CV30" s="619"/>
      <c r="CW30" s="619"/>
      <c r="CX30" s="619"/>
      <c r="CY30" s="620"/>
      <c r="CZ30" s="621">
        <v>11.2</v>
      </c>
      <c r="DA30" s="639"/>
      <c r="DB30" s="639"/>
      <c r="DC30" s="640"/>
      <c r="DD30" s="624">
        <v>3188205</v>
      </c>
      <c r="DE30" s="619"/>
      <c r="DF30" s="619"/>
      <c r="DG30" s="619"/>
      <c r="DH30" s="619"/>
      <c r="DI30" s="619"/>
      <c r="DJ30" s="619"/>
      <c r="DK30" s="620"/>
      <c r="DL30" s="624">
        <v>3188205</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463472</v>
      </c>
      <c r="S31" s="619"/>
      <c r="T31" s="619"/>
      <c r="U31" s="619"/>
      <c r="V31" s="619"/>
      <c r="W31" s="619"/>
      <c r="X31" s="619"/>
      <c r="Y31" s="620"/>
      <c r="Z31" s="671">
        <v>1.6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v>
      </c>
      <c r="BH31" s="637"/>
      <c r="BI31" s="637"/>
      <c r="BJ31" s="637"/>
      <c r="BK31" s="637"/>
      <c r="BL31" s="637"/>
      <c r="BM31" s="673">
        <v>88.1</v>
      </c>
      <c r="BN31" s="683"/>
      <c r="BO31" s="683"/>
      <c r="BP31" s="683"/>
      <c r="BQ31" s="647"/>
      <c r="BR31" s="682">
        <v>98.1</v>
      </c>
      <c r="BS31" s="637"/>
      <c r="BT31" s="637"/>
      <c r="BU31" s="637"/>
      <c r="BV31" s="637"/>
      <c r="BW31" s="637"/>
      <c r="BX31" s="673">
        <v>87.8</v>
      </c>
      <c r="BY31" s="683"/>
      <c r="BZ31" s="683"/>
      <c r="CA31" s="683"/>
      <c r="CB31" s="647"/>
      <c r="CD31" s="690"/>
      <c r="CE31" s="691"/>
      <c r="CF31" s="655" t="s">
        <v>292</v>
      </c>
      <c r="CG31" s="652"/>
      <c r="CH31" s="652"/>
      <c r="CI31" s="652"/>
      <c r="CJ31" s="652"/>
      <c r="CK31" s="652"/>
      <c r="CL31" s="652"/>
      <c r="CM31" s="652"/>
      <c r="CN31" s="652"/>
      <c r="CO31" s="652"/>
      <c r="CP31" s="652"/>
      <c r="CQ31" s="653"/>
      <c r="CR31" s="618">
        <v>410419</v>
      </c>
      <c r="CS31" s="637"/>
      <c r="CT31" s="637"/>
      <c r="CU31" s="637"/>
      <c r="CV31" s="637"/>
      <c r="CW31" s="637"/>
      <c r="CX31" s="637"/>
      <c r="CY31" s="638"/>
      <c r="CZ31" s="621">
        <v>1.4</v>
      </c>
      <c r="DA31" s="639"/>
      <c r="DB31" s="639"/>
      <c r="DC31" s="640"/>
      <c r="DD31" s="624">
        <v>397182</v>
      </c>
      <c r="DE31" s="637"/>
      <c r="DF31" s="637"/>
      <c r="DG31" s="637"/>
      <c r="DH31" s="637"/>
      <c r="DI31" s="637"/>
      <c r="DJ31" s="637"/>
      <c r="DK31" s="638"/>
      <c r="DL31" s="624">
        <v>397182</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390056</v>
      </c>
      <c r="S32" s="619"/>
      <c r="T32" s="619"/>
      <c r="U32" s="619"/>
      <c r="V32" s="619"/>
      <c r="W32" s="619"/>
      <c r="X32" s="619"/>
      <c r="Y32" s="620"/>
      <c r="Z32" s="671">
        <v>1.3</v>
      </c>
      <c r="AA32" s="671"/>
      <c r="AB32" s="671"/>
      <c r="AC32" s="671"/>
      <c r="AD32" s="672">
        <v>1188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94.9</v>
      </c>
      <c r="BH32" s="603"/>
      <c r="BI32" s="603"/>
      <c r="BJ32" s="603"/>
      <c r="BK32" s="603"/>
      <c r="BL32" s="603"/>
      <c r="BM32" s="666">
        <v>65</v>
      </c>
      <c r="BN32" s="603"/>
      <c r="BO32" s="603"/>
      <c r="BP32" s="603"/>
      <c r="BQ32" s="660"/>
      <c r="BR32" s="681">
        <v>94.1</v>
      </c>
      <c r="BS32" s="603"/>
      <c r="BT32" s="603"/>
      <c r="BU32" s="603"/>
      <c r="BV32" s="603"/>
      <c r="BW32" s="603"/>
      <c r="BX32" s="666">
        <v>66.400000000000006</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2506100</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10946300</v>
      </c>
      <c r="CS33" s="637"/>
      <c r="CT33" s="637"/>
      <c r="CU33" s="637"/>
      <c r="CV33" s="637"/>
      <c r="CW33" s="637"/>
      <c r="CX33" s="637"/>
      <c r="CY33" s="638"/>
      <c r="CZ33" s="621">
        <v>38</v>
      </c>
      <c r="DA33" s="639"/>
      <c r="DB33" s="639"/>
      <c r="DC33" s="640"/>
      <c r="DD33" s="624">
        <v>9023303</v>
      </c>
      <c r="DE33" s="637"/>
      <c r="DF33" s="637"/>
      <c r="DG33" s="637"/>
      <c r="DH33" s="637"/>
      <c r="DI33" s="637"/>
      <c r="DJ33" s="637"/>
      <c r="DK33" s="638"/>
      <c r="DL33" s="624">
        <v>6579372</v>
      </c>
      <c r="DM33" s="637"/>
      <c r="DN33" s="637"/>
      <c r="DO33" s="637"/>
      <c r="DP33" s="637"/>
      <c r="DQ33" s="637"/>
      <c r="DR33" s="637"/>
      <c r="DS33" s="637"/>
      <c r="DT33" s="637"/>
      <c r="DU33" s="637"/>
      <c r="DV33" s="638"/>
      <c r="DW33" s="641">
        <v>35.200000000000003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4159743</v>
      </c>
      <c r="CS34" s="619"/>
      <c r="CT34" s="619"/>
      <c r="CU34" s="619"/>
      <c r="CV34" s="619"/>
      <c r="CW34" s="619"/>
      <c r="CX34" s="619"/>
      <c r="CY34" s="620"/>
      <c r="CZ34" s="621">
        <v>14.4</v>
      </c>
      <c r="DA34" s="639"/>
      <c r="DB34" s="639"/>
      <c r="DC34" s="640"/>
      <c r="DD34" s="624">
        <v>3439807</v>
      </c>
      <c r="DE34" s="619"/>
      <c r="DF34" s="619"/>
      <c r="DG34" s="619"/>
      <c r="DH34" s="619"/>
      <c r="DI34" s="619"/>
      <c r="DJ34" s="619"/>
      <c r="DK34" s="620"/>
      <c r="DL34" s="624">
        <v>2437624</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1345600</v>
      </c>
      <c r="S35" s="619"/>
      <c r="T35" s="619"/>
      <c r="U35" s="619"/>
      <c r="V35" s="619"/>
      <c r="W35" s="619"/>
      <c r="X35" s="619"/>
      <c r="Y35" s="620"/>
      <c r="Z35" s="671">
        <v>4.5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4716503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94918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375032</v>
      </c>
      <c r="CS35" s="637"/>
      <c r="CT35" s="637"/>
      <c r="CU35" s="637"/>
      <c r="CV35" s="637"/>
      <c r="CW35" s="637"/>
      <c r="CX35" s="637"/>
      <c r="CY35" s="638"/>
      <c r="CZ35" s="621">
        <v>1.3</v>
      </c>
      <c r="DA35" s="639"/>
      <c r="DB35" s="639"/>
      <c r="DC35" s="640"/>
      <c r="DD35" s="624">
        <v>313993</v>
      </c>
      <c r="DE35" s="637"/>
      <c r="DF35" s="637"/>
      <c r="DG35" s="637"/>
      <c r="DH35" s="637"/>
      <c r="DI35" s="637"/>
      <c r="DJ35" s="637"/>
      <c r="DK35" s="638"/>
      <c r="DL35" s="624">
        <v>298354</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29735230</v>
      </c>
      <c r="S36" s="659"/>
      <c r="T36" s="659"/>
      <c r="U36" s="659"/>
      <c r="V36" s="659"/>
      <c r="W36" s="659"/>
      <c r="X36" s="659"/>
      <c r="Y36" s="662"/>
      <c r="Z36" s="663">
        <v>100</v>
      </c>
      <c r="AA36" s="663"/>
      <c r="AB36" s="663"/>
      <c r="AC36" s="663"/>
      <c r="AD36" s="664">
        <v>17320631</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992824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-82346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2148606</v>
      </c>
      <c r="CS36" s="619"/>
      <c r="CT36" s="619"/>
      <c r="CU36" s="619"/>
      <c r="CV36" s="619"/>
      <c r="CW36" s="619"/>
      <c r="CX36" s="619"/>
      <c r="CY36" s="620"/>
      <c r="CZ36" s="621">
        <v>7.5</v>
      </c>
      <c r="DA36" s="639"/>
      <c r="DB36" s="639"/>
      <c r="DC36" s="640"/>
      <c r="DD36" s="624">
        <v>1820109</v>
      </c>
      <c r="DE36" s="619"/>
      <c r="DF36" s="619"/>
      <c r="DG36" s="619"/>
      <c r="DH36" s="619"/>
      <c r="DI36" s="619"/>
      <c r="DJ36" s="619"/>
      <c r="DK36" s="620"/>
      <c r="DL36" s="624">
        <v>1053170</v>
      </c>
      <c r="DM36" s="619"/>
      <c r="DN36" s="619"/>
      <c r="DO36" s="619"/>
      <c r="DP36" s="619"/>
      <c r="DQ36" s="619"/>
      <c r="DR36" s="619"/>
      <c r="DS36" s="619"/>
      <c r="DT36" s="619"/>
      <c r="DU36" s="619"/>
      <c r="DV36" s="620"/>
      <c r="DW36" s="641">
        <v>5.6</v>
      </c>
      <c r="DX36" s="642"/>
      <c r="DY36" s="642"/>
      <c r="DZ36" s="642"/>
      <c r="EA36" s="642"/>
      <c r="EB36" s="642"/>
      <c r="EC36" s="643"/>
    </row>
    <row r="37" spans="2:133" ht="11.25" customHeight="1">
      <c r="AQ37" s="644" t="s">
        <v>310</v>
      </c>
      <c r="AR37" s="645"/>
      <c r="AS37" s="645"/>
      <c r="AT37" s="645"/>
      <c r="AU37" s="645"/>
      <c r="AV37" s="645"/>
      <c r="AW37" s="645"/>
      <c r="AX37" s="645"/>
      <c r="AY37" s="646"/>
      <c r="AZ37" s="618">
        <v>837759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10856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136582</v>
      </c>
      <c r="CS37" s="637"/>
      <c r="CT37" s="637"/>
      <c r="CU37" s="637"/>
      <c r="CV37" s="637"/>
      <c r="CW37" s="637"/>
      <c r="CX37" s="637"/>
      <c r="CY37" s="638"/>
      <c r="CZ37" s="621">
        <v>0.5</v>
      </c>
      <c r="DA37" s="639"/>
      <c r="DB37" s="639"/>
      <c r="DC37" s="640"/>
      <c r="DD37" s="624">
        <v>136582</v>
      </c>
      <c r="DE37" s="637"/>
      <c r="DF37" s="637"/>
      <c r="DG37" s="637"/>
      <c r="DH37" s="637"/>
      <c r="DI37" s="637"/>
      <c r="DJ37" s="637"/>
      <c r="DK37" s="638"/>
      <c r="DL37" s="624">
        <v>125433</v>
      </c>
      <c r="DM37" s="637"/>
      <c r="DN37" s="637"/>
      <c r="DO37" s="637"/>
      <c r="DP37" s="637"/>
      <c r="DQ37" s="637"/>
      <c r="DR37" s="637"/>
      <c r="DS37" s="637"/>
      <c r="DT37" s="637"/>
      <c r="DU37" s="637"/>
      <c r="DV37" s="638"/>
      <c r="DW37" s="641">
        <v>0.7</v>
      </c>
      <c r="DX37" s="642"/>
      <c r="DY37" s="642"/>
      <c r="DZ37" s="642"/>
      <c r="EA37" s="642"/>
      <c r="EB37" s="642"/>
      <c r="EC37" s="643"/>
    </row>
    <row r="38" spans="2:133" ht="11.25" customHeight="1">
      <c r="AQ38" s="644" t="s">
        <v>313</v>
      </c>
      <c r="AR38" s="645"/>
      <c r="AS38" s="645"/>
      <c r="AT38" s="645"/>
      <c r="AU38" s="645"/>
      <c r="AV38" s="645"/>
      <c r="AW38" s="645"/>
      <c r="AX38" s="645"/>
      <c r="AY38" s="646"/>
      <c r="AZ38" s="618">
        <v>61542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17493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3662137</v>
      </c>
      <c r="CS38" s="619"/>
      <c r="CT38" s="619"/>
      <c r="CU38" s="619"/>
      <c r="CV38" s="619"/>
      <c r="CW38" s="619"/>
      <c r="CX38" s="619"/>
      <c r="CY38" s="620"/>
      <c r="CZ38" s="621">
        <v>12.7</v>
      </c>
      <c r="DA38" s="639"/>
      <c r="DB38" s="639"/>
      <c r="DC38" s="640"/>
      <c r="DD38" s="624">
        <v>3081529</v>
      </c>
      <c r="DE38" s="619"/>
      <c r="DF38" s="619"/>
      <c r="DG38" s="619"/>
      <c r="DH38" s="619"/>
      <c r="DI38" s="619"/>
      <c r="DJ38" s="619"/>
      <c r="DK38" s="620"/>
      <c r="DL38" s="624">
        <v>2790224</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316</v>
      </c>
      <c r="AR39" s="645"/>
      <c r="AS39" s="645"/>
      <c r="AT39" s="645"/>
      <c r="AU39" s="645"/>
      <c r="AV39" s="645"/>
      <c r="AW39" s="645"/>
      <c r="AX39" s="645"/>
      <c r="AY39" s="646"/>
      <c r="AZ39" s="618">
        <v>19828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110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145271</v>
      </c>
      <c r="CS39" s="637"/>
      <c r="CT39" s="637"/>
      <c r="CU39" s="637"/>
      <c r="CV39" s="637"/>
      <c r="CW39" s="637"/>
      <c r="CX39" s="637"/>
      <c r="CY39" s="638"/>
      <c r="CZ39" s="621">
        <v>0.5</v>
      </c>
      <c r="DA39" s="639"/>
      <c r="DB39" s="639"/>
      <c r="DC39" s="640"/>
      <c r="DD39" s="624">
        <v>80300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729323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455511</v>
      </c>
      <c r="CS40" s="619"/>
      <c r="CT40" s="619"/>
      <c r="CU40" s="619"/>
      <c r="CV40" s="619"/>
      <c r="CW40" s="619"/>
      <c r="CX40" s="619"/>
      <c r="CY40" s="620"/>
      <c r="CZ40" s="621">
        <v>1.6</v>
      </c>
      <c r="DA40" s="639"/>
      <c r="DB40" s="639"/>
      <c r="DC40" s="640"/>
      <c r="DD40" s="624">
        <v>287565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2075227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351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2416442</v>
      </c>
      <c r="CS42" s="619"/>
      <c r="CT42" s="619"/>
      <c r="CU42" s="619"/>
      <c r="CV42" s="619"/>
      <c r="CW42" s="619"/>
      <c r="CX42" s="619"/>
      <c r="CY42" s="620"/>
      <c r="CZ42" s="621">
        <v>8.4</v>
      </c>
      <c r="DA42" s="622"/>
      <c r="DB42" s="622"/>
      <c r="DC42" s="623"/>
      <c r="DD42" s="624">
        <v>598494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23466</v>
      </c>
      <c r="CS43" s="637"/>
      <c r="CT43" s="637"/>
      <c r="CU43" s="637"/>
      <c r="CV43" s="637"/>
      <c r="CW43" s="637"/>
      <c r="CX43" s="637"/>
      <c r="CY43" s="638"/>
      <c r="CZ43" s="621">
        <v>0.1</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2416442</v>
      </c>
      <c r="CS44" s="619"/>
      <c r="CT44" s="619"/>
      <c r="CU44" s="619"/>
      <c r="CV44" s="619"/>
      <c r="CW44" s="619"/>
      <c r="CX44" s="619"/>
      <c r="CY44" s="620"/>
      <c r="CZ44" s="621">
        <v>8.4</v>
      </c>
      <c r="DA44" s="622"/>
      <c r="DB44" s="622"/>
      <c r="DC44" s="623"/>
      <c r="DD44" s="624">
        <v>598494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1344738</v>
      </c>
      <c r="CS45" s="637"/>
      <c r="CT45" s="637"/>
      <c r="CU45" s="637"/>
      <c r="CV45" s="637"/>
      <c r="CW45" s="637"/>
      <c r="CX45" s="637"/>
      <c r="CY45" s="638"/>
      <c r="CZ45" s="621">
        <v>4.7</v>
      </c>
      <c r="DA45" s="639"/>
      <c r="DB45" s="639"/>
      <c r="DC45" s="640"/>
      <c r="DD45" s="624">
        <v>46893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923648</v>
      </c>
      <c r="CS46" s="619"/>
      <c r="CT46" s="619"/>
      <c r="CU46" s="619"/>
      <c r="CV46" s="619"/>
      <c r="CW46" s="619"/>
      <c r="CX46" s="619"/>
      <c r="CY46" s="620"/>
      <c r="CZ46" s="621">
        <v>3.2</v>
      </c>
      <c r="DA46" s="622"/>
      <c r="DB46" s="622"/>
      <c r="DC46" s="623"/>
      <c r="DD46" s="624">
        <v>537416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28821442</v>
      </c>
      <c r="CS49" s="603"/>
      <c r="CT49" s="603"/>
      <c r="CU49" s="603"/>
      <c r="CV49" s="603"/>
      <c r="CW49" s="603"/>
      <c r="CX49" s="603"/>
      <c r="CY49" s="604"/>
      <c r="CZ49" s="605">
        <v>100</v>
      </c>
      <c r="DA49" s="606"/>
      <c r="DB49" s="606"/>
      <c r="DC49" s="607"/>
      <c r="DD49" s="608">
        <v>20167306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80" sqref="AF80:AJ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338</v>
      </c>
      <c r="DK2" s="1140"/>
      <c r="DL2" s="1140"/>
      <c r="DM2" s="1140"/>
      <c r="DN2" s="1140"/>
      <c r="DO2" s="1141"/>
      <c r="DP2" s="200"/>
      <c r="DQ2" s="1139" t="s">
        <v>339</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42"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7" t="s">
        <v>356</v>
      </c>
      <c r="DH5" s="1128"/>
      <c r="DI5" s="1128"/>
      <c r="DJ5" s="1128"/>
      <c r="DK5" s="1129"/>
      <c r="DL5" s="1127" t="s">
        <v>357</v>
      </c>
      <c r="DM5" s="1128"/>
      <c r="DN5" s="1128"/>
      <c r="DO5" s="1128"/>
      <c r="DP5" s="1129"/>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c r="A7" s="209">
        <v>1</v>
      </c>
      <c r="B7" s="1078" t="s">
        <v>359</v>
      </c>
      <c r="C7" s="1079"/>
      <c r="D7" s="1079"/>
      <c r="E7" s="1079"/>
      <c r="F7" s="1079"/>
      <c r="G7" s="1079"/>
      <c r="H7" s="1079"/>
      <c r="I7" s="1079"/>
      <c r="J7" s="1079"/>
      <c r="K7" s="1079"/>
      <c r="L7" s="1079"/>
      <c r="M7" s="1079"/>
      <c r="N7" s="1079"/>
      <c r="O7" s="1079"/>
      <c r="P7" s="1080"/>
      <c r="Q7" s="1133">
        <v>29735</v>
      </c>
      <c r="R7" s="1134"/>
      <c r="S7" s="1134"/>
      <c r="T7" s="1134"/>
      <c r="U7" s="1134"/>
      <c r="V7" s="1134">
        <v>28821</v>
      </c>
      <c r="W7" s="1134"/>
      <c r="X7" s="1134"/>
      <c r="Y7" s="1134"/>
      <c r="Z7" s="1134"/>
      <c r="AA7" s="1134">
        <v>914</v>
      </c>
      <c r="AB7" s="1134"/>
      <c r="AC7" s="1134"/>
      <c r="AD7" s="1134"/>
      <c r="AE7" s="1135"/>
      <c r="AF7" s="1136">
        <v>910</v>
      </c>
      <c r="AG7" s="1137"/>
      <c r="AH7" s="1137"/>
      <c r="AI7" s="1137"/>
      <c r="AJ7" s="1138"/>
      <c r="AK7" s="1120">
        <v>38</v>
      </c>
      <c r="AL7" s="1121"/>
      <c r="AM7" s="1121"/>
      <c r="AN7" s="1121"/>
      <c r="AO7" s="1121"/>
      <c r="AP7" s="1121">
        <v>36782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t="s">
        <v>547</v>
      </c>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30</v>
      </c>
      <c r="CN7" s="1118"/>
      <c r="CO7" s="1118"/>
      <c r="CP7" s="1118"/>
      <c r="CQ7" s="1119"/>
      <c r="CR7" s="1117">
        <v>5</v>
      </c>
      <c r="CS7" s="1118"/>
      <c r="CT7" s="1118"/>
      <c r="CU7" s="1118"/>
      <c r="CV7" s="1119"/>
      <c r="CW7" s="1117" t="s">
        <v>549</v>
      </c>
      <c r="CX7" s="1118"/>
      <c r="CY7" s="1118"/>
      <c r="CZ7" s="1118"/>
      <c r="DA7" s="1119"/>
      <c r="DB7" s="1117" t="s">
        <v>549</v>
      </c>
      <c r="DC7" s="1118"/>
      <c r="DD7" s="1118"/>
      <c r="DE7" s="1118"/>
      <c r="DF7" s="1119"/>
      <c r="DG7" s="1117">
        <v>1063</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10</v>
      </c>
      <c r="CI8" s="1016"/>
      <c r="CJ8" s="1016"/>
      <c r="CK8" s="1016"/>
      <c r="CL8" s="1017"/>
      <c r="CM8" s="1015">
        <v>118</v>
      </c>
      <c r="CN8" s="1016"/>
      <c r="CO8" s="1016"/>
      <c r="CP8" s="1016"/>
      <c r="CQ8" s="1017"/>
      <c r="CR8" s="1015">
        <v>50</v>
      </c>
      <c r="CS8" s="1016"/>
      <c r="CT8" s="1016"/>
      <c r="CU8" s="1016"/>
      <c r="CV8" s="1017"/>
      <c r="CW8" s="1015" t="s">
        <v>549</v>
      </c>
      <c r="CX8" s="1016"/>
      <c r="CY8" s="1016"/>
      <c r="CZ8" s="1016"/>
      <c r="DA8" s="1017"/>
      <c r="DB8" s="1015" t="s">
        <v>549</v>
      </c>
      <c r="DC8" s="1016"/>
      <c r="DD8" s="1016"/>
      <c r="DE8" s="1016"/>
      <c r="DF8" s="1017"/>
      <c r="DG8" s="1015" t="s">
        <v>549</v>
      </c>
      <c r="DH8" s="1016"/>
      <c r="DI8" s="1016"/>
      <c r="DJ8" s="1016"/>
      <c r="DK8" s="1017"/>
      <c r="DL8" s="1015" t="s">
        <v>549</v>
      </c>
      <c r="DM8" s="1016"/>
      <c r="DN8" s="1016"/>
      <c r="DO8" s="1016"/>
      <c r="DP8" s="1017"/>
      <c r="DQ8" s="1015" t="s">
        <v>549</v>
      </c>
      <c r="DR8" s="1016"/>
      <c r="DS8" s="1016"/>
      <c r="DT8" s="1016"/>
      <c r="DU8" s="1017"/>
      <c r="DV8" s="1018"/>
      <c r="DW8" s="1019"/>
      <c r="DX8" s="1019"/>
      <c r="DY8" s="1019"/>
      <c r="DZ8" s="1020"/>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3" t="s">
        <v>360</v>
      </c>
      <c r="BA22" s="1063"/>
      <c r="BB22" s="1063"/>
      <c r="BC22" s="1063"/>
      <c r="BD22" s="1064"/>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6">
        <f>SUM(Q7:U22)</f>
        <v>29735</v>
      </c>
      <c r="R23" s="1097"/>
      <c r="S23" s="1097"/>
      <c r="T23" s="1097"/>
      <c r="U23" s="1097"/>
      <c r="V23" s="1098">
        <f t="shared" ref="V23" si="0">SUM(V7:Z22)</f>
        <v>28821</v>
      </c>
      <c r="W23" s="1094"/>
      <c r="X23" s="1094"/>
      <c r="Y23" s="1094"/>
      <c r="Z23" s="1099"/>
      <c r="AA23" s="1098">
        <f t="shared" ref="AA23" si="1">SUM(AA7:AE22)</f>
        <v>914</v>
      </c>
      <c r="AB23" s="1094"/>
      <c r="AC23" s="1094"/>
      <c r="AD23" s="1094"/>
      <c r="AE23" s="1095"/>
      <c r="AF23" s="1100">
        <v>910</v>
      </c>
      <c r="AG23" s="1097"/>
      <c r="AH23" s="1097"/>
      <c r="AI23" s="1097"/>
      <c r="AJ23" s="1101"/>
      <c r="AK23" s="1102"/>
      <c r="AL23" s="1103"/>
      <c r="AM23" s="1103"/>
      <c r="AN23" s="1103"/>
      <c r="AO23" s="1103"/>
      <c r="AP23" s="1097">
        <f>SUM(AP7:AT22)</f>
        <v>36782</v>
      </c>
      <c r="AQ23" s="1097"/>
      <c r="AR23" s="1097"/>
      <c r="AS23" s="1097"/>
      <c r="AT23" s="1097"/>
      <c r="AU23" s="1104"/>
      <c r="AV23" s="1104"/>
      <c r="AW23" s="1104"/>
      <c r="AX23" s="1104"/>
      <c r="AY23" s="1105"/>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2" t="s">
        <v>363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1" t="s">
        <v>364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7" t="s">
        <v>368</v>
      </c>
      <c r="AG26" s="1034"/>
      <c r="AH26" s="1034"/>
      <c r="AI26" s="1034"/>
      <c r="AJ26" s="1088"/>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9"/>
      <c r="AG27" s="1037"/>
      <c r="AH27" s="1037"/>
      <c r="AI27" s="1037"/>
      <c r="AJ27" s="1090"/>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8" t="s">
        <v>373</v>
      </c>
      <c r="C28" s="1079"/>
      <c r="D28" s="1079"/>
      <c r="E28" s="1079"/>
      <c r="F28" s="1079"/>
      <c r="G28" s="1079"/>
      <c r="H28" s="1079"/>
      <c r="I28" s="1079"/>
      <c r="J28" s="1079"/>
      <c r="K28" s="1079"/>
      <c r="L28" s="1079"/>
      <c r="M28" s="1079"/>
      <c r="N28" s="1079"/>
      <c r="O28" s="1079"/>
      <c r="P28" s="1080"/>
      <c r="Q28" s="1081">
        <v>10025</v>
      </c>
      <c r="R28" s="1082"/>
      <c r="S28" s="1082"/>
      <c r="T28" s="1082"/>
      <c r="U28" s="1082"/>
      <c r="V28" s="1082">
        <v>9930</v>
      </c>
      <c r="W28" s="1082"/>
      <c r="X28" s="1082"/>
      <c r="Y28" s="1082"/>
      <c r="Z28" s="1082"/>
      <c r="AA28" s="1082">
        <v>95</v>
      </c>
      <c r="AB28" s="1082"/>
      <c r="AC28" s="1082"/>
      <c r="AD28" s="1082"/>
      <c r="AE28" s="1083"/>
      <c r="AF28" s="1084">
        <v>95</v>
      </c>
      <c r="AG28" s="1082"/>
      <c r="AH28" s="1082"/>
      <c r="AI28" s="1082"/>
      <c r="AJ28" s="1085"/>
      <c r="AK28" s="1086">
        <v>729</v>
      </c>
      <c r="AL28" s="1074"/>
      <c r="AM28" s="1074"/>
      <c r="AN28" s="1074"/>
      <c r="AO28" s="1074"/>
      <c r="AP28" s="1074" t="s">
        <v>553</v>
      </c>
      <c r="AQ28" s="1074"/>
      <c r="AR28" s="1074"/>
      <c r="AS28" s="1074"/>
      <c r="AT28" s="1074"/>
      <c r="AU28" s="1074" t="s">
        <v>552</v>
      </c>
      <c r="AV28" s="1074"/>
      <c r="AW28" s="1074"/>
      <c r="AX28" s="1074"/>
      <c r="AY28" s="1074"/>
      <c r="AZ28" s="1075" t="s">
        <v>552</v>
      </c>
      <c r="BA28" s="1075"/>
      <c r="BB28" s="1075"/>
      <c r="BC28" s="1075"/>
      <c r="BD28" s="1075"/>
      <c r="BE28" s="1076"/>
      <c r="BF28" s="1076"/>
      <c r="BG28" s="1076"/>
      <c r="BH28" s="1076"/>
      <c r="BI28" s="107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5" t="s">
        <v>374</v>
      </c>
      <c r="C29" s="1066"/>
      <c r="D29" s="1066"/>
      <c r="E29" s="1066"/>
      <c r="F29" s="1066"/>
      <c r="G29" s="1066"/>
      <c r="H29" s="1066"/>
      <c r="I29" s="1066"/>
      <c r="J29" s="1066"/>
      <c r="K29" s="1066"/>
      <c r="L29" s="1066"/>
      <c r="M29" s="1066"/>
      <c r="N29" s="1066"/>
      <c r="O29" s="1066"/>
      <c r="P29" s="1067"/>
      <c r="Q29" s="1071">
        <v>807</v>
      </c>
      <c r="R29" s="1072"/>
      <c r="S29" s="1072"/>
      <c r="T29" s="1072"/>
      <c r="U29" s="1072"/>
      <c r="V29" s="1072">
        <v>802</v>
      </c>
      <c r="W29" s="1072"/>
      <c r="X29" s="1072"/>
      <c r="Y29" s="1072"/>
      <c r="Z29" s="1072"/>
      <c r="AA29" s="1072">
        <v>5</v>
      </c>
      <c r="AB29" s="1072"/>
      <c r="AC29" s="1072"/>
      <c r="AD29" s="1072"/>
      <c r="AE29" s="1073"/>
      <c r="AF29" s="1045">
        <v>5</v>
      </c>
      <c r="AG29" s="1046"/>
      <c r="AH29" s="1046"/>
      <c r="AI29" s="1046"/>
      <c r="AJ29" s="1047"/>
      <c r="AK29" s="1006">
        <v>245</v>
      </c>
      <c r="AL29" s="997"/>
      <c r="AM29" s="997"/>
      <c r="AN29" s="997"/>
      <c r="AO29" s="997"/>
      <c r="AP29" s="997" t="s">
        <v>552</v>
      </c>
      <c r="AQ29" s="997"/>
      <c r="AR29" s="997"/>
      <c r="AS29" s="997"/>
      <c r="AT29" s="997"/>
      <c r="AU29" s="997" t="s">
        <v>552</v>
      </c>
      <c r="AV29" s="997"/>
      <c r="AW29" s="997"/>
      <c r="AX29" s="997"/>
      <c r="AY29" s="997"/>
      <c r="AZ29" s="1070" t="s">
        <v>552</v>
      </c>
      <c r="BA29" s="1070"/>
      <c r="BB29" s="1070"/>
      <c r="BC29" s="1070"/>
      <c r="BD29" s="1070"/>
      <c r="BE29" s="1060"/>
      <c r="BF29" s="1060"/>
      <c r="BG29" s="1060"/>
      <c r="BH29" s="1060"/>
      <c r="BI29" s="1061"/>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5" t="s">
        <v>375</v>
      </c>
      <c r="C30" s="1066"/>
      <c r="D30" s="1066"/>
      <c r="E30" s="1066"/>
      <c r="F30" s="1066"/>
      <c r="G30" s="1066"/>
      <c r="H30" s="1066"/>
      <c r="I30" s="1066"/>
      <c r="J30" s="1066"/>
      <c r="K30" s="1066"/>
      <c r="L30" s="1066"/>
      <c r="M30" s="1066"/>
      <c r="N30" s="1066"/>
      <c r="O30" s="1066"/>
      <c r="P30" s="1067"/>
      <c r="Q30" s="1071">
        <v>6880</v>
      </c>
      <c r="R30" s="1072"/>
      <c r="S30" s="1072"/>
      <c r="T30" s="1072"/>
      <c r="U30" s="1072"/>
      <c r="V30" s="1072">
        <v>6800</v>
      </c>
      <c r="W30" s="1072"/>
      <c r="X30" s="1072"/>
      <c r="Y30" s="1072"/>
      <c r="Z30" s="1072"/>
      <c r="AA30" s="1072">
        <v>80</v>
      </c>
      <c r="AB30" s="1072"/>
      <c r="AC30" s="1072"/>
      <c r="AD30" s="1072"/>
      <c r="AE30" s="1073"/>
      <c r="AF30" s="1045">
        <v>80</v>
      </c>
      <c r="AG30" s="1046"/>
      <c r="AH30" s="1046"/>
      <c r="AI30" s="1046"/>
      <c r="AJ30" s="1047"/>
      <c r="AK30" s="1006">
        <v>973</v>
      </c>
      <c r="AL30" s="997"/>
      <c r="AM30" s="997"/>
      <c r="AN30" s="997"/>
      <c r="AO30" s="997"/>
      <c r="AP30" s="997" t="s">
        <v>552</v>
      </c>
      <c r="AQ30" s="997"/>
      <c r="AR30" s="997"/>
      <c r="AS30" s="997"/>
      <c r="AT30" s="997"/>
      <c r="AU30" s="997" t="s">
        <v>552</v>
      </c>
      <c r="AV30" s="997"/>
      <c r="AW30" s="997"/>
      <c r="AX30" s="997"/>
      <c r="AY30" s="997"/>
      <c r="AZ30" s="1070" t="s">
        <v>552</v>
      </c>
      <c r="BA30" s="1070"/>
      <c r="BB30" s="1070"/>
      <c r="BC30" s="1070"/>
      <c r="BD30" s="1070"/>
      <c r="BE30" s="1060"/>
      <c r="BF30" s="1060"/>
      <c r="BG30" s="1060"/>
      <c r="BH30" s="1060"/>
      <c r="BI30" s="1061"/>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5" t="s">
        <v>376</v>
      </c>
      <c r="C31" s="1066"/>
      <c r="D31" s="1066"/>
      <c r="E31" s="1066"/>
      <c r="F31" s="1066"/>
      <c r="G31" s="1066"/>
      <c r="H31" s="1066"/>
      <c r="I31" s="1066"/>
      <c r="J31" s="1066"/>
      <c r="K31" s="1066"/>
      <c r="L31" s="1066"/>
      <c r="M31" s="1066"/>
      <c r="N31" s="1066"/>
      <c r="O31" s="1066"/>
      <c r="P31" s="1067"/>
      <c r="Q31" s="1071">
        <v>5346</v>
      </c>
      <c r="R31" s="1072"/>
      <c r="S31" s="1072"/>
      <c r="T31" s="1072"/>
      <c r="U31" s="1072"/>
      <c r="V31" s="1072">
        <v>6108</v>
      </c>
      <c r="W31" s="1072"/>
      <c r="X31" s="1072"/>
      <c r="Y31" s="1072"/>
      <c r="Z31" s="1072"/>
      <c r="AA31" s="1072">
        <v>-762</v>
      </c>
      <c r="AB31" s="1072"/>
      <c r="AC31" s="1072"/>
      <c r="AD31" s="1072"/>
      <c r="AE31" s="1073"/>
      <c r="AF31" s="1045">
        <v>1631</v>
      </c>
      <c r="AG31" s="1046"/>
      <c r="AH31" s="1046"/>
      <c r="AI31" s="1046"/>
      <c r="AJ31" s="1047"/>
      <c r="AK31" s="1006">
        <v>1011</v>
      </c>
      <c r="AL31" s="997"/>
      <c r="AM31" s="997"/>
      <c r="AN31" s="997"/>
      <c r="AO31" s="997"/>
      <c r="AP31" s="997">
        <v>10111</v>
      </c>
      <c r="AQ31" s="997"/>
      <c r="AR31" s="997"/>
      <c r="AS31" s="997"/>
      <c r="AT31" s="997"/>
      <c r="AU31" s="997">
        <v>6491</v>
      </c>
      <c r="AV31" s="997"/>
      <c r="AW31" s="997"/>
      <c r="AX31" s="997"/>
      <c r="AY31" s="997"/>
      <c r="AZ31" s="1070" t="s">
        <v>548</v>
      </c>
      <c r="BA31" s="1070"/>
      <c r="BB31" s="1070"/>
      <c r="BC31" s="1070"/>
      <c r="BD31" s="1070"/>
      <c r="BE31" s="1060" t="s">
        <v>377</v>
      </c>
      <c r="BF31" s="1060"/>
      <c r="BG31" s="1060"/>
      <c r="BH31" s="1060"/>
      <c r="BI31" s="1061"/>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5" t="s">
        <v>378</v>
      </c>
      <c r="C32" s="1066"/>
      <c r="D32" s="1066"/>
      <c r="E32" s="1066"/>
      <c r="F32" s="1066"/>
      <c r="G32" s="1066"/>
      <c r="H32" s="1066"/>
      <c r="I32" s="1066"/>
      <c r="J32" s="1066"/>
      <c r="K32" s="1066"/>
      <c r="L32" s="1066"/>
      <c r="M32" s="1066"/>
      <c r="N32" s="1066"/>
      <c r="O32" s="1066"/>
      <c r="P32" s="1067"/>
      <c r="Q32" s="1071">
        <v>2418</v>
      </c>
      <c r="R32" s="1072"/>
      <c r="S32" s="1072"/>
      <c r="T32" s="1072"/>
      <c r="U32" s="1072"/>
      <c r="V32" s="1072">
        <v>2389</v>
      </c>
      <c r="W32" s="1072"/>
      <c r="X32" s="1072"/>
      <c r="Y32" s="1072"/>
      <c r="Z32" s="1072"/>
      <c r="AA32" s="1072">
        <v>29</v>
      </c>
      <c r="AB32" s="1072"/>
      <c r="AC32" s="1072"/>
      <c r="AD32" s="1072"/>
      <c r="AE32" s="1073"/>
      <c r="AF32" s="1045">
        <v>1432</v>
      </c>
      <c r="AG32" s="1046"/>
      <c r="AH32" s="1046"/>
      <c r="AI32" s="1046"/>
      <c r="AJ32" s="1047"/>
      <c r="AK32" s="1006">
        <v>128</v>
      </c>
      <c r="AL32" s="997"/>
      <c r="AM32" s="997"/>
      <c r="AN32" s="997"/>
      <c r="AO32" s="997"/>
      <c r="AP32" s="997">
        <v>13979</v>
      </c>
      <c r="AQ32" s="997"/>
      <c r="AR32" s="997"/>
      <c r="AS32" s="997"/>
      <c r="AT32" s="997"/>
      <c r="AU32" s="997">
        <v>699</v>
      </c>
      <c r="AV32" s="997"/>
      <c r="AW32" s="997"/>
      <c r="AX32" s="997"/>
      <c r="AY32" s="997"/>
      <c r="AZ32" s="1070" t="s">
        <v>548</v>
      </c>
      <c r="BA32" s="1070"/>
      <c r="BB32" s="1070"/>
      <c r="BC32" s="1070"/>
      <c r="BD32" s="1070"/>
      <c r="BE32" s="1060" t="s">
        <v>379</v>
      </c>
      <c r="BF32" s="1060"/>
      <c r="BG32" s="1060"/>
      <c r="BH32" s="1060"/>
      <c r="BI32" s="1061"/>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5" t="s">
        <v>380</v>
      </c>
      <c r="C33" s="1066"/>
      <c r="D33" s="1066"/>
      <c r="E33" s="1066"/>
      <c r="F33" s="1066"/>
      <c r="G33" s="1066"/>
      <c r="H33" s="1066"/>
      <c r="I33" s="1066"/>
      <c r="J33" s="1066"/>
      <c r="K33" s="1066"/>
      <c r="L33" s="1066"/>
      <c r="M33" s="1066"/>
      <c r="N33" s="1066"/>
      <c r="O33" s="1066"/>
      <c r="P33" s="1067"/>
      <c r="Q33" s="1071">
        <v>3242</v>
      </c>
      <c r="R33" s="1072"/>
      <c r="S33" s="1072"/>
      <c r="T33" s="1072"/>
      <c r="U33" s="1072"/>
      <c r="V33" s="1072">
        <v>3247</v>
      </c>
      <c r="W33" s="1072"/>
      <c r="X33" s="1072"/>
      <c r="Y33" s="1072"/>
      <c r="Z33" s="1072"/>
      <c r="AA33" s="1072">
        <v>-5</v>
      </c>
      <c r="AB33" s="1072"/>
      <c r="AC33" s="1072"/>
      <c r="AD33" s="1072"/>
      <c r="AE33" s="1073"/>
      <c r="AF33" s="1045" t="s">
        <v>381</v>
      </c>
      <c r="AG33" s="1046"/>
      <c r="AH33" s="1046"/>
      <c r="AI33" s="1046"/>
      <c r="AJ33" s="1047"/>
      <c r="AK33" s="1006">
        <v>838</v>
      </c>
      <c r="AL33" s="997"/>
      <c r="AM33" s="997"/>
      <c r="AN33" s="997"/>
      <c r="AO33" s="997"/>
      <c r="AP33" s="997">
        <v>17810</v>
      </c>
      <c r="AQ33" s="997"/>
      <c r="AR33" s="997"/>
      <c r="AS33" s="997"/>
      <c r="AT33" s="997"/>
      <c r="AU33" s="997">
        <v>14996</v>
      </c>
      <c r="AV33" s="997"/>
      <c r="AW33" s="997"/>
      <c r="AX33" s="997"/>
      <c r="AY33" s="997"/>
      <c r="AZ33" s="1070" t="s">
        <v>548</v>
      </c>
      <c r="BA33" s="1070"/>
      <c r="BB33" s="1070"/>
      <c r="BC33" s="1070"/>
      <c r="BD33" s="1070"/>
      <c r="BE33" s="1060" t="s">
        <v>382</v>
      </c>
      <c r="BF33" s="1060"/>
      <c r="BG33" s="1060"/>
      <c r="BH33" s="1060"/>
      <c r="BI33" s="1061"/>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5" t="s">
        <v>383</v>
      </c>
      <c r="C34" s="1066"/>
      <c r="D34" s="1066"/>
      <c r="E34" s="1066"/>
      <c r="F34" s="1066"/>
      <c r="G34" s="1066"/>
      <c r="H34" s="1066"/>
      <c r="I34" s="1066"/>
      <c r="J34" s="1066"/>
      <c r="K34" s="1066"/>
      <c r="L34" s="1066"/>
      <c r="M34" s="1066"/>
      <c r="N34" s="1066"/>
      <c r="O34" s="1066"/>
      <c r="P34" s="1067"/>
      <c r="Q34" s="1071">
        <v>28</v>
      </c>
      <c r="R34" s="1072"/>
      <c r="S34" s="1072"/>
      <c r="T34" s="1072"/>
      <c r="U34" s="1072"/>
      <c r="V34" s="1072">
        <v>28</v>
      </c>
      <c r="W34" s="1072"/>
      <c r="X34" s="1072"/>
      <c r="Y34" s="1072"/>
      <c r="Z34" s="1072"/>
      <c r="AA34" s="1072" t="s">
        <v>552</v>
      </c>
      <c r="AB34" s="1072"/>
      <c r="AC34" s="1072"/>
      <c r="AD34" s="1072"/>
      <c r="AE34" s="1073"/>
      <c r="AF34" s="1045" t="s">
        <v>381</v>
      </c>
      <c r="AG34" s="1046"/>
      <c r="AH34" s="1046"/>
      <c r="AI34" s="1046"/>
      <c r="AJ34" s="1047"/>
      <c r="AK34" s="1006">
        <v>20</v>
      </c>
      <c r="AL34" s="997"/>
      <c r="AM34" s="997"/>
      <c r="AN34" s="997"/>
      <c r="AO34" s="997"/>
      <c r="AP34" s="997">
        <v>93</v>
      </c>
      <c r="AQ34" s="997"/>
      <c r="AR34" s="997"/>
      <c r="AS34" s="997"/>
      <c r="AT34" s="997"/>
      <c r="AU34" s="997">
        <v>46</v>
      </c>
      <c r="AV34" s="997"/>
      <c r="AW34" s="997"/>
      <c r="AX34" s="997"/>
      <c r="AY34" s="997"/>
      <c r="AZ34" s="1070" t="s">
        <v>548</v>
      </c>
      <c r="BA34" s="1070"/>
      <c r="BB34" s="1070"/>
      <c r="BC34" s="1070"/>
      <c r="BD34" s="1070"/>
      <c r="BE34" s="1060" t="s">
        <v>382</v>
      </c>
      <c r="BF34" s="1060"/>
      <c r="BG34" s="1060"/>
      <c r="BH34" s="1060"/>
      <c r="BI34" s="1061"/>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5"/>
      <c r="AG35" s="1046"/>
      <c r="AH35" s="1046"/>
      <c r="AI35" s="1046"/>
      <c r="AJ35" s="1047"/>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5"/>
      <c r="AG36" s="1046"/>
      <c r="AH36" s="1046"/>
      <c r="AI36" s="1046"/>
      <c r="AJ36" s="1047"/>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5"/>
      <c r="AG37" s="1046"/>
      <c r="AH37" s="1046"/>
      <c r="AI37" s="1046"/>
      <c r="AJ37" s="1047"/>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5"/>
      <c r="AG38" s="1046"/>
      <c r="AH38" s="1046"/>
      <c r="AI38" s="1046"/>
      <c r="AJ38" s="1047"/>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5"/>
      <c r="AG39" s="1046"/>
      <c r="AH39" s="1046"/>
      <c r="AI39" s="1046"/>
      <c r="AJ39" s="1047"/>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5"/>
      <c r="AG40" s="1046"/>
      <c r="AH40" s="1046"/>
      <c r="AI40" s="1046"/>
      <c r="AJ40" s="1047"/>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5"/>
      <c r="AG41" s="1046"/>
      <c r="AH41" s="1046"/>
      <c r="AI41" s="1046"/>
      <c r="AJ41" s="1047"/>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5"/>
      <c r="AG42" s="1046"/>
      <c r="AH42" s="1046"/>
      <c r="AI42" s="1046"/>
      <c r="AJ42" s="1047"/>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5"/>
      <c r="AG43" s="1046"/>
      <c r="AH43" s="1046"/>
      <c r="AI43" s="1046"/>
      <c r="AJ43" s="1047"/>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5"/>
      <c r="AG44" s="1046"/>
      <c r="AH44" s="1046"/>
      <c r="AI44" s="1046"/>
      <c r="AJ44" s="1047"/>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5"/>
      <c r="AG45" s="1046"/>
      <c r="AH45" s="1046"/>
      <c r="AI45" s="1046"/>
      <c r="AJ45" s="1047"/>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5"/>
      <c r="AG46" s="1046"/>
      <c r="AH46" s="1046"/>
      <c r="AI46" s="1046"/>
      <c r="AJ46" s="1047"/>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5"/>
      <c r="AG47" s="1046"/>
      <c r="AH47" s="1046"/>
      <c r="AI47" s="1046"/>
      <c r="AJ47" s="1047"/>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5"/>
      <c r="AG48" s="1046"/>
      <c r="AH48" s="1046"/>
      <c r="AI48" s="1046"/>
      <c r="AJ48" s="1047"/>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5"/>
      <c r="AG49" s="1046"/>
      <c r="AH49" s="1046"/>
      <c r="AI49" s="1046"/>
      <c r="AJ49" s="1047"/>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49"/>
      <c r="S50" s="1049"/>
      <c r="T50" s="1049"/>
      <c r="U50" s="1049"/>
      <c r="V50" s="1049"/>
      <c r="W50" s="1049"/>
      <c r="X50" s="1049"/>
      <c r="Y50" s="1049"/>
      <c r="Z50" s="1049"/>
      <c r="AA50" s="1049"/>
      <c r="AB50" s="1049"/>
      <c r="AC50" s="1049"/>
      <c r="AD50" s="1049"/>
      <c r="AE50" s="1069"/>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60"/>
      <c r="BF50" s="1060"/>
      <c r="BG50" s="1060"/>
      <c r="BH50" s="1060"/>
      <c r="BI50" s="1061"/>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49"/>
      <c r="S51" s="1049"/>
      <c r="T51" s="1049"/>
      <c r="U51" s="1049"/>
      <c r="V51" s="1049"/>
      <c r="W51" s="1049"/>
      <c r="X51" s="1049"/>
      <c r="Y51" s="1049"/>
      <c r="Z51" s="1049"/>
      <c r="AA51" s="1049"/>
      <c r="AB51" s="1049"/>
      <c r="AC51" s="1049"/>
      <c r="AD51" s="1049"/>
      <c r="AE51" s="1069"/>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60"/>
      <c r="BF51" s="1060"/>
      <c r="BG51" s="1060"/>
      <c r="BH51" s="1060"/>
      <c r="BI51" s="1061"/>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49"/>
      <c r="S52" s="1049"/>
      <c r="T52" s="1049"/>
      <c r="U52" s="1049"/>
      <c r="V52" s="1049"/>
      <c r="W52" s="1049"/>
      <c r="X52" s="1049"/>
      <c r="Y52" s="1049"/>
      <c r="Z52" s="1049"/>
      <c r="AA52" s="1049"/>
      <c r="AB52" s="1049"/>
      <c r="AC52" s="1049"/>
      <c r="AD52" s="1049"/>
      <c r="AE52" s="1069"/>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60"/>
      <c r="BF52" s="1060"/>
      <c r="BG52" s="1060"/>
      <c r="BH52" s="1060"/>
      <c r="BI52" s="1061"/>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49"/>
      <c r="S53" s="1049"/>
      <c r="T53" s="1049"/>
      <c r="U53" s="1049"/>
      <c r="V53" s="1049"/>
      <c r="W53" s="1049"/>
      <c r="X53" s="1049"/>
      <c r="Y53" s="1049"/>
      <c r="Z53" s="1049"/>
      <c r="AA53" s="1049"/>
      <c r="AB53" s="1049"/>
      <c r="AC53" s="1049"/>
      <c r="AD53" s="1049"/>
      <c r="AE53" s="1069"/>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60"/>
      <c r="BF53" s="1060"/>
      <c r="BG53" s="1060"/>
      <c r="BH53" s="1060"/>
      <c r="BI53" s="1061"/>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49"/>
      <c r="S54" s="1049"/>
      <c r="T54" s="1049"/>
      <c r="U54" s="1049"/>
      <c r="V54" s="1049"/>
      <c r="W54" s="1049"/>
      <c r="X54" s="1049"/>
      <c r="Y54" s="1049"/>
      <c r="Z54" s="1049"/>
      <c r="AA54" s="1049"/>
      <c r="AB54" s="1049"/>
      <c r="AC54" s="1049"/>
      <c r="AD54" s="1049"/>
      <c r="AE54" s="1069"/>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60"/>
      <c r="BF54" s="1060"/>
      <c r="BG54" s="1060"/>
      <c r="BH54" s="1060"/>
      <c r="BI54" s="1061"/>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49"/>
      <c r="S55" s="1049"/>
      <c r="T55" s="1049"/>
      <c r="U55" s="1049"/>
      <c r="V55" s="1049"/>
      <c r="W55" s="1049"/>
      <c r="X55" s="1049"/>
      <c r="Y55" s="1049"/>
      <c r="Z55" s="1049"/>
      <c r="AA55" s="1049"/>
      <c r="AB55" s="1049"/>
      <c r="AC55" s="1049"/>
      <c r="AD55" s="1049"/>
      <c r="AE55" s="1069"/>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60"/>
      <c r="BF55" s="1060"/>
      <c r="BG55" s="1060"/>
      <c r="BH55" s="1060"/>
      <c r="BI55" s="1061"/>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49"/>
      <c r="S56" s="1049"/>
      <c r="T56" s="1049"/>
      <c r="U56" s="1049"/>
      <c r="V56" s="1049"/>
      <c r="W56" s="1049"/>
      <c r="X56" s="1049"/>
      <c r="Y56" s="1049"/>
      <c r="Z56" s="1049"/>
      <c r="AA56" s="1049"/>
      <c r="AB56" s="1049"/>
      <c r="AC56" s="1049"/>
      <c r="AD56" s="1049"/>
      <c r="AE56" s="1069"/>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60"/>
      <c r="BF56" s="1060"/>
      <c r="BG56" s="1060"/>
      <c r="BH56" s="1060"/>
      <c r="BI56" s="1061"/>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49"/>
      <c r="S57" s="1049"/>
      <c r="T57" s="1049"/>
      <c r="U57" s="1049"/>
      <c r="V57" s="1049"/>
      <c r="W57" s="1049"/>
      <c r="X57" s="1049"/>
      <c r="Y57" s="1049"/>
      <c r="Z57" s="1049"/>
      <c r="AA57" s="1049"/>
      <c r="AB57" s="1049"/>
      <c r="AC57" s="1049"/>
      <c r="AD57" s="1049"/>
      <c r="AE57" s="1069"/>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60"/>
      <c r="BF57" s="1060"/>
      <c r="BG57" s="1060"/>
      <c r="BH57" s="1060"/>
      <c r="BI57" s="1061"/>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49"/>
      <c r="S58" s="1049"/>
      <c r="T58" s="1049"/>
      <c r="U58" s="1049"/>
      <c r="V58" s="1049"/>
      <c r="W58" s="1049"/>
      <c r="X58" s="1049"/>
      <c r="Y58" s="1049"/>
      <c r="Z58" s="1049"/>
      <c r="AA58" s="1049"/>
      <c r="AB58" s="1049"/>
      <c r="AC58" s="1049"/>
      <c r="AD58" s="1049"/>
      <c r="AE58" s="1069"/>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60"/>
      <c r="BF58" s="1060"/>
      <c r="BG58" s="1060"/>
      <c r="BH58" s="1060"/>
      <c r="BI58" s="1061"/>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49"/>
      <c r="S59" s="1049"/>
      <c r="T59" s="1049"/>
      <c r="U59" s="1049"/>
      <c r="V59" s="1049"/>
      <c r="W59" s="1049"/>
      <c r="X59" s="1049"/>
      <c r="Y59" s="1049"/>
      <c r="Z59" s="1049"/>
      <c r="AA59" s="1049"/>
      <c r="AB59" s="1049"/>
      <c r="AC59" s="1049"/>
      <c r="AD59" s="1049"/>
      <c r="AE59" s="1069"/>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60"/>
      <c r="BF59" s="1060"/>
      <c r="BG59" s="1060"/>
      <c r="BH59" s="1060"/>
      <c r="BI59" s="1061"/>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49"/>
      <c r="S60" s="1049"/>
      <c r="T60" s="1049"/>
      <c r="U60" s="1049"/>
      <c r="V60" s="1049"/>
      <c r="W60" s="1049"/>
      <c r="X60" s="1049"/>
      <c r="Y60" s="1049"/>
      <c r="Z60" s="1049"/>
      <c r="AA60" s="1049"/>
      <c r="AB60" s="1049"/>
      <c r="AC60" s="1049"/>
      <c r="AD60" s="1049"/>
      <c r="AE60" s="1069"/>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60"/>
      <c r="BF60" s="1060"/>
      <c r="BG60" s="1060"/>
      <c r="BH60" s="1060"/>
      <c r="BI60" s="1061"/>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49"/>
      <c r="S61" s="1049"/>
      <c r="T61" s="1049"/>
      <c r="U61" s="1049"/>
      <c r="V61" s="1049"/>
      <c r="W61" s="1049"/>
      <c r="X61" s="1049"/>
      <c r="Y61" s="1049"/>
      <c r="Z61" s="1049"/>
      <c r="AA61" s="1049"/>
      <c r="AB61" s="1049"/>
      <c r="AC61" s="1049"/>
      <c r="AD61" s="1049"/>
      <c r="AE61" s="1069"/>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60"/>
      <c r="BF61" s="1060"/>
      <c r="BG61" s="1060"/>
      <c r="BH61" s="1060"/>
      <c r="BI61" s="1061"/>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49"/>
      <c r="S62" s="1049"/>
      <c r="T62" s="1049"/>
      <c r="U62" s="1049"/>
      <c r="V62" s="1049"/>
      <c r="W62" s="1049"/>
      <c r="X62" s="1049"/>
      <c r="Y62" s="1049"/>
      <c r="Z62" s="1049"/>
      <c r="AA62" s="1049"/>
      <c r="AB62" s="1049"/>
      <c r="AC62" s="1049"/>
      <c r="AD62" s="1049"/>
      <c r="AE62" s="1069"/>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60"/>
      <c r="BF62" s="1060"/>
      <c r="BG62" s="1060"/>
      <c r="BH62" s="1060"/>
      <c r="BI62" s="1061"/>
      <c r="BJ62" s="1062" t="s">
        <v>384</v>
      </c>
      <c r="BK62" s="1063"/>
      <c r="BL62" s="1063"/>
      <c r="BM62" s="1063"/>
      <c r="BN62" s="1064"/>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3242</v>
      </c>
      <c r="AG63" s="985"/>
      <c r="AH63" s="985"/>
      <c r="AI63" s="985"/>
      <c r="AJ63" s="1058"/>
      <c r="AK63" s="1059"/>
      <c r="AL63" s="989"/>
      <c r="AM63" s="989"/>
      <c r="AN63" s="989"/>
      <c r="AO63" s="989"/>
      <c r="AP63" s="985">
        <f>SUM(AP28:AT62)</f>
        <v>41993</v>
      </c>
      <c r="AQ63" s="985"/>
      <c r="AR63" s="985"/>
      <c r="AS63" s="985"/>
      <c r="AT63" s="985"/>
      <c r="AU63" s="1051">
        <f>SUM(AU28:AY62)</f>
        <v>22232</v>
      </c>
      <c r="AV63" s="977"/>
      <c r="AW63" s="977"/>
      <c r="AX63" s="977"/>
      <c r="AY63" s="1052"/>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388</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44</v>
      </c>
      <c r="R68" s="1008"/>
      <c r="S68" s="1008"/>
      <c r="T68" s="1008"/>
      <c r="U68" s="1008"/>
      <c r="V68" s="1008">
        <v>44</v>
      </c>
      <c r="W68" s="1008"/>
      <c r="X68" s="1008"/>
      <c r="Y68" s="1008"/>
      <c r="Z68" s="1008"/>
      <c r="AA68" s="1008" t="s">
        <v>550</v>
      </c>
      <c r="AB68" s="1008"/>
      <c r="AC68" s="1008"/>
      <c r="AD68" s="1008"/>
      <c r="AE68" s="1008"/>
      <c r="AF68" s="1008" t="s">
        <v>550</v>
      </c>
      <c r="AG68" s="1008"/>
      <c r="AH68" s="1008"/>
      <c r="AI68" s="1008"/>
      <c r="AJ68" s="1008"/>
      <c r="AK68" s="1008">
        <v>20</v>
      </c>
      <c r="AL68" s="1008"/>
      <c r="AM68" s="1008"/>
      <c r="AN68" s="1008"/>
      <c r="AO68" s="1008"/>
      <c r="AP68" s="1008" t="s">
        <v>551</v>
      </c>
      <c r="AQ68" s="1008"/>
      <c r="AR68" s="1008"/>
      <c r="AS68" s="1008"/>
      <c r="AT68" s="1008"/>
      <c r="AU68" s="1008" t="s">
        <v>551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98</v>
      </c>
      <c r="R69" s="997"/>
      <c r="S69" s="997"/>
      <c r="T69" s="997"/>
      <c r="U69" s="997"/>
      <c r="V69" s="997">
        <v>98</v>
      </c>
      <c r="W69" s="997"/>
      <c r="X69" s="997"/>
      <c r="Y69" s="997"/>
      <c r="Z69" s="997"/>
      <c r="AA69" s="997" t="s">
        <v>550</v>
      </c>
      <c r="AB69" s="997"/>
      <c r="AC69" s="997"/>
      <c r="AD69" s="997"/>
      <c r="AE69" s="997"/>
      <c r="AF69" s="997" t="s">
        <v>550</v>
      </c>
      <c r="AG69" s="997"/>
      <c r="AH69" s="997"/>
      <c r="AI69" s="997"/>
      <c r="AJ69" s="997"/>
      <c r="AK69" s="997" t="s">
        <v>550</v>
      </c>
      <c r="AL69" s="997"/>
      <c r="AM69" s="997"/>
      <c r="AN69" s="997"/>
      <c r="AO69" s="997"/>
      <c r="AP69" s="997">
        <v>33</v>
      </c>
      <c r="AQ69" s="997"/>
      <c r="AR69" s="997"/>
      <c r="AS69" s="997"/>
      <c r="AT69" s="997"/>
      <c r="AU69" s="997">
        <v>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57</v>
      </c>
      <c r="R70" s="997"/>
      <c r="S70" s="997"/>
      <c r="T70" s="997"/>
      <c r="U70" s="997"/>
      <c r="V70" s="997">
        <v>56</v>
      </c>
      <c r="W70" s="997"/>
      <c r="X70" s="997"/>
      <c r="Y70" s="997"/>
      <c r="Z70" s="997"/>
      <c r="AA70" s="997">
        <v>1</v>
      </c>
      <c r="AB70" s="997"/>
      <c r="AC70" s="997"/>
      <c r="AD70" s="997"/>
      <c r="AE70" s="997"/>
      <c r="AF70" s="997">
        <v>1</v>
      </c>
      <c r="AG70" s="997"/>
      <c r="AH70" s="997"/>
      <c r="AI70" s="997"/>
      <c r="AJ70" s="997"/>
      <c r="AK70" s="997" t="s">
        <v>550</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135</v>
      </c>
      <c r="R71" s="997"/>
      <c r="S71" s="997"/>
      <c r="T71" s="997"/>
      <c r="U71" s="997"/>
      <c r="V71" s="997">
        <v>134</v>
      </c>
      <c r="W71" s="997"/>
      <c r="X71" s="997"/>
      <c r="Y71" s="997"/>
      <c r="Z71" s="997"/>
      <c r="AA71" s="997">
        <v>0</v>
      </c>
      <c r="AB71" s="997"/>
      <c r="AC71" s="997"/>
      <c r="AD71" s="997"/>
      <c r="AE71" s="997"/>
      <c r="AF71" s="997">
        <v>0</v>
      </c>
      <c r="AG71" s="997"/>
      <c r="AH71" s="997"/>
      <c r="AI71" s="997"/>
      <c r="AJ71" s="997"/>
      <c r="AK71" s="997" t="s">
        <v>550</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266</v>
      </c>
      <c r="R72" s="997"/>
      <c r="S72" s="997"/>
      <c r="T72" s="997"/>
      <c r="U72" s="997"/>
      <c r="V72" s="997">
        <v>266</v>
      </c>
      <c r="W72" s="997"/>
      <c r="X72" s="997"/>
      <c r="Y72" s="997"/>
      <c r="Z72" s="997"/>
      <c r="AA72" s="997" t="s">
        <v>550</v>
      </c>
      <c r="AB72" s="997"/>
      <c r="AC72" s="997"/>
      <c r="AD72" s="997"/>
      <c r="AE72" s="997"/>
      <c r="AF72" s="997" t="s">
        <v>550</v>
      </c>
      <c r="AG72" s="997"/>
      <c r="AH72" s="997"/>
      <c r="AI72" s="997"/>
      <c r="AJ72" s="997"/>
      <c r="AK72" s="997" t="s">
        <v>550</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164</v>
      </c>
      <c r="R73" s="997"/>
      <c r="S73" s="997"/>
      <c r="T73" s="997"/>
      <c r="U73" s="997"/>
      <c r="V73" s="997">
        <v>161</v>
      </c>
      <c r="W73" s="997"/>
      <c r="X73" s="997"/>
      <c r="Y73" s="997"/>
      <c r="Z73" s="997"/>
      <c r="AA73" s="997">
        <v>3</v>
      </c>
      <c r="AB73" s="997"/>
      <c r="AC73" s="997"/>
      <c r="AD73" s="997"/>
      <c r="AE73" s="997"/>
      <c r="AF73" s="997">
        <v>3</v>
      </c>
      <c r="AG73" s="997"/>
      <c r="AH73" s="997"/>
      <c r="AI73" s="997"/>
      <c r="AJ73" s="997"/>
      <c r="AK73" s="997" t="s">
        <v>550</v>
      </c>
      <c r="AL73" s="997"/>
      <c r="AM73" s="997"/>
      <c r="AN73" s="997"/>
      <c r="AO73" s="997"/>
      <c r="AP73" s="997" t="s">
        <v>551</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5</v>
      </c>
      <c r="R74" s="997"/>
      <c r="S74" s="997"/>
      <c r="T74" s="997"/>
      <c r="U74" s="997"/>
      <c r="V74" s="997">
        <v>1</v>
      </c>
      <c r="W74" s="997"/>
      <c r="X74" s="997"/>
      <c r="Y74" s="997"/>
      <c r="Z74" s="997"/>
      <c r="AA74" s="997">
        <v>4</v>
      </c>
      <c r="AB74" s="997"/>
      <c r="AC74" s="997"/>
      <c r="AD74" s="997"/>
      <c r="AE74" s="997"/>
      <c r="AF74" s="997">
        <v>4</v>
      </c>
      <c r="AG74" s="997"/>
      <c r="AH74" s="997"/>
      <c r="AI74" s="997"/>
      <c r="AJ74" s="997"/>
      <c r="AK74" s="997" t="s">
        <v>550</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436</v>
      </c>
      <c r="R75" s="1005"/>
      <c r="S75" s="1005"/>
      <c r="T75" s="1005"/>
      <c r="U75" s="1006"/>
      <c r="V75" s="1007">
        <v>432</v>
      </c>
      <c r="W75" s="1005"/>
      <c r="X75" s="1005"/>
      <c r="Y75" s="1005"/>
      <c r="Z75" s="1006"/>
      <c r="AA75" s="1007">
        <v>4</v>
      </c>
      <c r="AB75" s="1005"/>
      <c r="AC75" s="1005"/>
      <c r="AD75" s="1005"/>
      <c r="AE75" s="1006"/>
      <c r="AF75" s="1007">
        <v>4</v>
      </c>
      <c r="AG75" s="1005"/>
      <c r="AH75" s="1005"/>
      <c r="AI75" s="1005"/>
      <c r="AJ75" s="1006"/>
      <c r="AK75" s="1007">
        <v>6</v>
      </c>
      <c r="AL75" s="1005"/>
      <c r="AM75" s="1005"/>
      <c r="AN75" s="1005"/>
      <c r="AO75" s="1006"/>
      <c r="AP75" s="997" t="s">
        <v>551</v>
      </c>
      <c r="AQ75" s="997"/>
      <c r="AR75" s="997"/>
      <c r="AS75" s="997"/>
      <c r="AT75" s="997"/>
      <c r="AU75" s="997" t="s">
        <v>551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v>151415</v>
      </c>
      <c r="R76" s="1005"/>
      <c r="S76" s="1005"/>
      <c r="T76" s="1005"/>
      <c r="U76" s="1006"/>
      <c r="V76" s="1007">
        <v>148352</v>
      </c>
      <c r="W76" s="1005"/>
      <c r="X76" s="1005"/>
      <c r="Y76" s="1005"/>
      <c r="Z76" s="1006"/>
      <c r="AA76" s="1007">
        <v>3063</v>
      </c>
      <c r="AB76" s="1005"/>
      <c r="AC76" s="1005"/>
      <c r="AD76" s="1005"/>
      <c r="AE76" s="1006"/>
      <c r="AF76" s="1007">
        <v>3063</v>
      </c>
      <c r="AG76" s="1005"/>
      <c r="AH76" s="1005"/>
      <c r="AI76" s="1005"/>
      <c r="AJ76" s="1006"/>
      <c r="AK76" s="1007">
        <v>425</v>
      </c>
      <c r="AL76" s="1005"/>
      <c r="AM76" s="1005"/>
      <c r="AN76" s="1005"/>
      <c r="AO76" s="1006"/>
      <c r="AP76" s="997" t="s">
        <v>551</v>
      </c>
      <c r="AQ76" s="997"/>
      <c r="AR76" s="997"/>
      <c r="AS76" s="997"/>
      <c r="AT76" s="997"/>
      <c r="AU76" s="997" t="s">
        <v>551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SUM(AF68:AJ76)</f>
        <v>3075</v>
      </c>
      <c r="AG88" s="985"/>
      <c r="AH88" s="985"/>
      <c r="AI88" s="985"/>
      <c r="AJ88" s="985"/>
      <c r="AK88" s="989"/>
      <c r="AL88" s="989"/>
      <c r="AM88" s="989"/>
      <c r="AN88" s="989"/>
      <c r="AO88" s="989"/>
      <c r="AP88" s="985">
        <f>SUM(AP68:AT76)</f>
        <v>33</v>
      </c>
      <c r="AQ88" s="985"/>
      <c r="AR88" s="985"/>
      <c r="AS88" s="985"/>
      <c r="AT88" s="985"/>
      <c r="AU88" s="985">
        <f>SUM(AU68:AY76)</f>
        <v>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3800783</v>
      </c>
      <c r="AB110" s="903"/>
      <c r="AC110" s="903"/>
      <c r="AD110" s="903"/>
      <c r="AE110" s="904"/>
      <c r="AF110" s="905">
        <v>3827926</v>
      </c>
      <c r="AG110" s="903"/>
      <c r="AH110" s="903"/>
      <c r="AI110" s="903"/>
      <c r="AJ110" s="904"/>
      <c r="AK110" s="905">
        <v>3638047</v>
      </c>
      <c r="AL110" s="903"/>
      <c r="AM110" s="903"/>
      <c r="AN110" s="903"/>
      <c r="AO110" s="904"/>
      <c r="AP110" s="906">
        <v>23.9</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37669592</v>
      </c>
      <c r="BR110" s="830"/>
      <c r="BS110" s="830"/>
      <c r="BT110" s="830"/>
      <c r="BU110" s="830"/>
      <c r="BV110" s="830">
        <v>37505811</v>
      </c>
      <c r="BW110" s="830"/>
      <c r="BX110" s="830"/>
      <c r="BY110" s="830"/>
      <c r="BZ110" s="830"/>
      <c r="CA110" s="830">
        <v>36782483</v>
      </c>
      <c r="CB110" s="830"/>
      <c r="CC110" s="830"/>
      <c r="CD110" s="830"/>
      <c r="CE110" s="830"/>
      <c r="CF110" s="891">
        <v>241.5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172977</v>
      </c>
      <c r="BR111" s="801"/>
      <c r="BS111" s="801"/>
      <c r="BT111" s="801"/>
      <c r="BU111" s="801"/>
      <c r="BV111" s="801">
        <v>135435</v>
      </c>
      <c r="BW111" s="801"/>
      <c r="BX111" s="801"/>
      <c r="BY111" s="801"/>
      <c r="BZ111" s="801"/>
      <c r="CA111" s="801">
        <v>161772</v>
      </c>
      <c r="CB111" s="801"/>
      <c r="CC111" s="801"/>
      <c r="CD111" s="801"/>
      <c r="CE111" s="801"/>
      <c r="CF111" s="878">
        <v>1.1000000000000001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18210511</v>
      </c>
      <c r="BR112" s="801"/>
      <c r="BS112" s="801"/>
      <c r="BT112" s="801"/>
      <c r="BU112" s="801"/>
      <c r="BV112" s="801">
        <v>18532136</v>
      </c>
      <c r="BW112" s="801"/>
      <c r="BX112" s="801"/>
      <c r="BY112" s="801"/>
      <c r="BZ112" s="801"/>
      <c r="CA112" s="801">
        <v>22231785</v>
      </c>
      <c r="CB112" s="801"/>
      <c r="CC112" s="801"/>
      <c r="CD112" s="801"/>
      <c r="CE112" s="801"/>
      <c r="CF112" s="878">
        <v>146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1288281</v>
      </c>
      <c r="AB113" s="939"/>
      <c r="AC113" s="939"/>
      <c r="AD113" s="939"/>
      <c r="AE113" s="940"/>
      <c r="AF113" s="941">
        <v>1229048</v>
      </c>
      <c r="AG113" s="939"/>
      <c r="AH113" s="939"/>
      <c r="AI113" s="939"/>
      <c r="AJ113" s="940"/>
      <c r="AK113" s="941">
        <v>1211853</v>
      </c>
      <c r="AL113" s="939"/>
      <c r="AM113" s="939"/>
      <c r="AN113" s="939"/>
      <c r="AO113" s="940"/>
      <c r="AP113" s="942">
        <v>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3332</v>
      </c>
      <c r="BR113" s="801"/>
      <c r="BS113" s="801"/>
      <c r="BT113" s="801"/>
      <c r="BU113" s="801"/>
      <c r="BV113" s="801">
        <v>2773</v>
      </c>
      <c r="BW113" s="801"/>
      <c r="BX113" s="801"/>
      <c r="BY113" s="801"/>
      <c r="BZ113" s="801"/>
      <c r="CA113" s="801">
        <v>2040</v>
      </c>
      <c r="CB113" s="801"/>
      <c r="CC113" s="801"/>
      <c r="CD113" s="801"/>
      <c r="CE113" s="801"/>
      <c r="CF113" s="878">
        <v>0</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570</v>
      </c>
      <c r="AB114" s="814"/>
      <c r="AC114" s="814"/>
      <c r="AD114" s="814"/>
      <c r="AE114" s="815"/>
      <c r="AF114" s="816">
        <v>506</v>
      </c>
      <c r="AG114" s="814"/>
      <c r="AH114" s="814"/>
      <c r="AI114" s="814"/>
      <c r="AJ114" s="815"/>
      <c r="AK114" s="816">
        <v>305</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4769149</v>
      </c>
      <c r="BR114" s="801"/>
      <c r="BS114" s="801"/>
      <c r="BT114" s="801"/>
      <c r="BU114" s="801"/>
      <c r="BV114" s="801">
        <v>4365108</v>
      </c>
      <c r="BW114" s="801"/>
      <c r="BX114" s="801"/>
      <c r="BY114" s="801"/>
      <c r="BZ114" s="801"/>
      <c r="CA114" s="801">
        <v>4161257</v>
      </c>
      <c r="CB114" s="801"/>
      <c r="CC114" s="801"/>
      <c r="CD114" s="801"/>
      <c r="CE114" s="801"/>
      <c r="CF114" s="878">
        <v>27.3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55674</v>
      </c>
      <c r="AB115" s="939"/>
      <c r="AC115" s="939"/>
      <c r="AD115" s="939"/>
      <c r="AE115" s="940"/>
      <c r="AF115" s="941">
        <v>40591</v>
      </c>
      <c r="AG115" s="939"/>
      <c r="AH115" s="939"/>
      <c r="AI115" s="939"/>
      <c r="AJ115" s="940"/>
      <c r="AK115" s="941">
        <v>30728</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9893</v>
      </c>
      <c r="DH115" s="814"/>
      <c r="DI115" s="814"/>
      <c r="DJ115" s="814"/>
      <c r="DK115" s="815"/>
      <c r="DL115" s="816">
        <v>9893</v>
      </c>
      <c r="DM115" s="814"/>
      <c r="DN115" s="814"/>
      <c r="DO115" s="814"/>
      <c r="DP115" s="815"/>
      <c r="DQ115" s="816">
        <v>9893</v>
      </c>
      <c r="DR115" s="814"/>
      <c r="DS115" s="814"/>
      <c r="DT115" s="814"/>
      <c r="DU115" s="815"/>
      <c r="DV115" s="784">
        <v>0.1</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163084</v>
      </c>
      <c r="DH116" s="814"/>
      <c r="DI116" s="814"/>
      <c r="DJ116" s="814"/>
      <c r="DK116" s="815"/>
      <c r="DL116" s="816">
        <v>125542</v>
      </c>
      <c r="DM116" s="814"/>
      <c r="DN116" s="814"/>
      <c r="DO116" s="814"/>
      <c r="DP116" s="815"/>
      <c r="DQ116" s="816">
        <v>151879</v>
      </c>
      <c r="DR116" s="814"/>
      <c r="DS116" s="814"/>
      <c r="DT116" s="814"/>
      <c r="DU116" s="815"/>
      <c r="DV116" s="784">
        <v>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5145308</v>
      </c>
      <c r="AB117" s="925"/>
      <c r="AC117" s="925"/>
      <c r="AD117" s="925"/>
      <c r="AE117" s="926"/>
      <c r="AF117" s="928">
        <v>5098071</v>
      </c>
      <c r="AG117" s="925"/>
      <c r="AH117" s="925"/>
      <c r="AI117" s="925"/>
      <c r="AJ117" s="926"/>
      <c r="AK117" s="928">
        <v>4880933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60825561</v>
      </c>
      <c r="BR118" s="888"/>
      <c r="BS118" s="888"/>
      <c r="BT118" s="888"/>
      <c r="BU118" s="888"/>
      <c r="BV118" s="888">
        <v>60541263</v>
      </c>
      <c r="BW118" s="888"/>
      <c r="BX118" s="888"/>
      <c r="BY118" s="888"/>
      <c r="BZ118" s="888"/>
      <c r="CA118" s="888">
        <v>63339337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6803951</v>
      </c>
      <c r="BR119" s="830"/>
      <c r="BS119" s="830"/>
      <c r="BT119" s="830"/>
      <c r="BU119" s="830"/>
      <c r="BV119" s="830">
        <v>7564865</v>
      </c>
      <c r="BW119" s="830"/>
      <c r="BX119" s="830"/>
      <c r="BY119" s="830"/>
      <c r="BZ119" s="830"/>
      <c r="CA119" s="830">
        <v>8159224</v>
      </c>
      <c r="CB119" s="830"/>
      <c r="CC119" s="830"/>
      <c r="CD119" s="830"/>
      <c r="CE119" s="830"/>
      <c r="CF119" s="891">
        <v>53.6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5804944</v>
      </c>
      <c r="BR120" s="801"/>
      <c r="BS120" s="801"/>
      <c r="BT120" s="801"/>
      <c r="BU120" s="801"/>
      <c r="BV120" s="801">
        <v>5244707</v>
      </c>
      <c r="BW120" s="801"/>
      <c r="BX120" s="801"/>
      <c r="BY120" s="801"/>
      <c r="BZ120" s="801"/>
      <c r="CA120" s="801">
        <v>5032348</v>
      </c>
      <c r="CB120" s="801"/>
      <c r="CC120" s="801"/>
      <c r="CD120" s="801"/>
      <c r="CE120" s="801"/>
      <c r="CF120" s="878">
        <v>33</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13940188</v>
      </c>
      <c r="DH120" s="830"/>
      <c r="DI120" s="830"/>
      <c r="DJ120" s="830"/>
      <c r="DK120" s="830"/>
      <c r="DL120" s="830">
        <v>14087591</v>
      </c>
      <c r="DM120" s="830"/>
      <c r="DN120" s="830"/>
      <c r="DO120" s="830"/>
      <c r="DP120" s="830"/>
      <c r="DQ120" s="830">
        <v>14995611</v>
      </c>
      <c r="DR120" s="830"/>
      <c r="DS120" s="830"/>
      <c r="DT120" s="830"/>
      <c r="DU120" s="830"/>
      <c r="DV120" s="831">
        <v>98.5</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427</v>
      </c>
      <c r="AB121" s="814"/>
      <c r="AC121" s="814"/>
      <c r="AD121" s="814"/>
      <c r="AE121" s="815"/>
      <c r="AF121" s="816" t="s">
        <v>427</v>
      </c>
      <c r="AG121" s="814"/>
      <c r="AH121" s="814"/>
      <c r="AI121" s="814"/>
      <c r="AJ121" s="815"/>
      <c r="AK121" s="816" t="s">
        <v>427</v>
      </c>
      <c r="AL121" s="814"/>
      <c r="AM121" s="814"/>
      <c r="AN121" s="814"/>
      <c r="AO121" s="815"/>
      <c r="AP121" s="784" t="s">
        <v>427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37248791</v>
      </c>
      <c r="BR121" s="888"/>
      <c r="BS121" s="888"/>
      <c r="BT121" s="888"/>
      <c r="BU121" s="888"/>
      <c r="BV121" s="888">
        <v>37431048</v>
      </c>
      <c r="BW121" s="888"/>
      <c r="BX121" s="888"/>
      <c r="BY121" s="888"/>
      <c r="BZ121" s="888"/>
      <c r="CA121" s="888">
        <v>39031178</v>
      </c>
      <c r="CB121" s="888"/>
      <c r="CC121" s="888"/>
      <c r="CD121" s="888"/>
      <c r="CE121" s="888"/>
      <c r="CF121" s="889">
        <v>256.3</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3418108</v>
      </c>
      <c r="DH121" s="801"/>
      <c r="DI121" s="801"/>
      <c r="DJ121" s="801"/>
      <c r="DK121" s="801"/>
      <c r="DL121" s="801">
        <v>3643731</v>
      </c>
      <c r="DM121" s="801"/>
      <c r="DN121" s="801"/>
      <c r="DO121" s="801"/>
      <c r="DP121" s="801"/>
      <c r="DQ121" s="801">
        <v>6491185</v>
      </c>
      <c r="DR121" s="801"/>
      <c r="DS121" s="801"/>
      <c r="DT121" s="801"/>
      <c r="DU121" s="801"/>
      <c r="DV121" s="853">
        <v>42.6</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427</v>
      </c>
      <c r="AB122" s="814"/>
      <c r="AC122" s="814"/>
      <c r="AD122" s="814"/>
      <c r="AE122" s="815"/>
      <c r="AF122" s="816" t="s">
        <v>427</v>
      </c>
      <c r="AG122" s="814"/>
      <c r="AH122" s="814"/>
      <c r="AI122" s="814"/>
      <c r="AJ122" s="815"/>
      <c r="AK122" s="816" t="s">
        <v>427</v>
      </c>
      <c r="AL122" s="814"/>
      <c r="AM122" s="814"/>
      <c r="AN122" s="814"/>
      <c r="AO122" s="815"/>
      <c r="AP122" s="784" t="s">
        <v>427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49857686</v>
      </c>
      <c r="BR122" s="870"/>
      <c r="BS122" s="870"/>
      <c r="BT122" s="870"/>
      <c r="BU122" s="870"/>
      <c r="BV122" s="870">
        <v>50240620</v>
      </c>
      <c r="BW122" s="870"/>
      <c r="BX122" s="870"/>
      <c r="BY122" s="870"/>
      <c r="BZ122" s="870"/>
      <c r="CA122" s="870">
        <v>52222750</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v>756908</v>
      </c>
      <c r="DH122" s="801"/>
      <c r="DI122" s="801"/>
      <c r="DJ122" s="801"/>
      <c r="DK122" s="801"/>
      <c r="DL122" s="801">
        <v>735496</v>
      </c>
      <c r="DM122" s="801"/>
      <c r="DN122" s="801"/>
      <c r="DO122" s="801"/>
      <c r="DP122" s="801"/>
      <c r="DQ122" s="801">
        <v>698966</v>
      </c>
      <c r="DR122" s="801"/>
      <c r="DS122" s="801"/>
      <c r="DT122" s="801"/>
      <c r="DU122" s="801"/>
      <c r="DV122" s="853">
        <v>4.5999999999999996</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55674</v>
      </c>
      <c r="AB123" s="814"/>
      <c r="AC123" s="814"/>
      <c r="AD123" s="814"/>
      <c r="AE123" s="815"/>
      <c r="AF123" s="816">
        <v>40591</v>
      </c>
      <c r="AG123" s="814"/>
      <c r="AH123" s="814"/>
      <c r="AI123" s="814"/>
      <c r="AJ123" s="815"/>
      <c r="AK123" s="816">
        <v>30728</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72.400000000000006</v>
      </c>
      <c r="BR123" s="862"/>
      <c r="BS123" s="862"/>
      <c r="BT123" s="862"/>
      <c r="BU123" s="862"/>
      <c r="BV123" s="862">
        <v>68.7</v>
      </c>
      <c r="BW123" s="862"/>
      <c r="BX123" s="862"/>
      <c r="BY123" s="862"/>
      <c r="BZ123" s="862"/>
      <c r="CA123" s="862">
        <v>72.900000000000006</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95307</v>
      </c>
      <c r="DH123" s="814"/>
      <c r="DI123" s="814"/>
      <c r="DJ123" s="814"/>
      <c r="DK123" s="815"/>
      <c r="DL123" s="816">
        <v>65318</v>
      </c>
      <c r="DM123" s="814"/>
      <c r="DN123" s="814"/>
      <c r="DO123" s="814"/>
      <c r="DP123" s="815"/>
      <c r="DQ123" s="816">
        <v>46023</v>
      </c>
      <c r="DR123" s="814"/>
      <c r="DS123" s="814"/>
      <c r="DT123" s="814"/>
      <c r="DU123" s="815"/>
      <c r="DV123" s="784">
        <v>0.3</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452</v>
      </c>
      <c r="AY127" s="788"/>
      <c r="AZ127" s="788"/>
      <c r="BA127" s="788"/>
      <c r="BB127" s="788"/>
      <c r="BC127" s="788"/>
      <c r="BD127" s="788"/>
      <c r="BE127" s="789"/>
      <c r="BF127" s="790" t="s">
        <v>108</v>
      </c>
      <c r="BG127" s="791"/>
      <c r="BH127" s="791"/>
      <c r="BI127" s="791"/>
      <c r="BJ127" s="791"/>
      <c r="BK127" s="791"/>
      <c r="BL127" s="792"/>
      <c r="BM127" s="790">
        <v>12.57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575599</v>
      </c>
      <c r="AB128" s="754"/>
      <c r="AC128" s="754"/>
      <c r="AD128" s="754"/>
      <c r="AE128" s="755"/>
      <c r="AF128" s="756">
        <v>582689</v>
      </c>
      <c r="AG128" s="754"/>
      <c r="AH128" s="754"/>
      <c r="AI128" s="754"/>
      <c r="AJ128" s="755"/>
      <c r="AK128" s="756">
        <v>528878</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17.57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18121391</v>
      </c>
      <c r="AB129" s="814"/>
      <c r="AC129" s="814"/>
      <c r="AD129" s="814"/>
      <c r="AE129" s="815"/>
      <c r="AF129" s="816">
        <v>18152531</v>
      </c>
      <c r="AG129" s="814"/>
      <c r="AH129" s="814"/>
      <c r="AI129" s="814"/>
      <c r="AJ129" s="815"/>
      <c r="AK129" s="816">
        <v>18406636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2991445</v>
      </c>
      <c r="AB130" s="814"/>
      <c r="AC130" s="814"/>
      <c r="AD130" s="814"/>
      <c r="AE130" s="815"/>
      <c r="AF130" s="816">
        <v>3158960</v>
      </c>
      <c r="AG130" s="814"/>
      <c r="AH130" s="814"/>
      <c r="AI130" s="814"/>
      <c r="AJ130" s="815"/>
      <c r="AK130" s="816">
        <v>3177604</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72.900000000000006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15129946</v>
      </c>
      <c r="AB131" s="747"/>
      <c r="AC131" s="747"/>
      <c r="AD131" s="747"/>
      <c r="AE131" s="748"/>
      <c r="AF131" s="749">
        <v>14993571</v>
      </c>
      <c r="AG131" s="747"/>
      <c r="AH131" s="747"/>
      <c r="AI131" s="747"/>
      <c r="AJ131" s="748"/>
      <c r="AK131" s="749">
        <v>15229032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10.431392150000001</v>
      </c>
      <c r="AB132" s="770"/>
      <c r="AC132" s="770"/>
      <c r="AD132" s="770"/>
      <c r="AE132" s="771"/>
      <c r="AF132" s="772">
        <v>9.0466907449999994</v>
      </c>
      <c r="AG132" s="770"/>
      <c r="AH132" s="770"/>
      <c r="AI132" s="770"/>
      <c r="AJ132" s="771"/>
      <c r="AK132" s="772">
        <v>7.7119215460000001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10.1</v>
      </c>
      <c r="AB133" s="779"/>
      <c r="AC133" s="779"/>
      <c r="AD133" s="779"/>
      <c r="AE133" s="780"/>
      <c r="AF133" s="778">
        <v>9.6999999999999993</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9"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2" t="s">
        <v>469</v>
      </c>
      <c r="L7" s="254"/>
      <c r="M7" s="255" t="s">
        <v>470</v>
      </c>
      <c r="N7" s="256"/>
    </row>
    <row r="8" spans="1:16">
      <c r="A8" s="248"/>
      <c r="B8" s="244"/>
      <c r="C8" s="244"/>
      <c r="D8" s="244"/>
      <c r="E8" s="244"/>
      <c r="F8" s="244"/>
      <c r="G8" s="257"/>
      <c r="H8" s="258"/>
      <c r="I8" s="258"/>
      <c r="J8" s="259"/>
      <c r="K8" s="1153"/>
      <c r="L8" s="260" t="s">
        <v>471</v>
      </c>
      <c r="M8" s="261" t="s">
        <v>472</v>
      </c>
      <c r="N8" s="262" t="s">
        <v>473</v>
      </c>
    </row>
    <row r="9" spans="1:16">
      <c r="A9" s="248"/>
      <c r="B9" s="244"/>
      <c r="C9" s="244"/>
      <c r="D9" s="244"/>
      <c r="E9" s="244"/>
      <c r="F9" s="244"/>
      <c r="G9" s="1166" t="s">
        <v>474</v>
      </c>
      <c r="H9" s="1167"/>
      <c r="I9" s="1167"/>
      <c r="J9" s="1168"/>
      <c r="K9" s="263">
        <v>4813857</v>
      </c>
      <c r="L9" s="264">
        <v>69378</v>
      </c>
      <c r="M9" s="265">
        <v>62416</v>
      </c>
      <c r="N9" s="266">
        <v>11.2</v>
      </c>
    </row>
    <row r="10" spans="1:16">
      <c r="A10" s="248"/>
      <c r="B10" s="244"/>
      <c r="C10" s="244"/>
      <c r="D10" s="244"/>
      <c r="E10" s="244"/>
      <c r="F10" s="244"/>
      <c r="G10" s="1166" t="s">
        <v>475</v>
      </c>
      <c r="H10" s="1167"/>
      <c r="I10" s="1167"/>
      <c r="J10" s="1168"/>
      <c r="K10" s="267">
        <v>314711</v>
      </c>
      <c r="L10" s="268">
        <v>4536</v>
      </c>
      <c r="M10" s="269">
        <v>5506</v>
      </c>
      <c r="N10" s="270">
        <v>-17.600000000000001</v>
      </c>
    </row>
    <row r="11" spans="1:16" ht="13.5" customHeight="1">
      <c r="A11" s="248"/>
      <c r="B11" s="244"/>
      <c r="C11" s="244"/>
      <c r="D11" s="244"/>
      <c r="E11" s="244"/>
      <c r="F11" s="244"/>
      <c r="G11" s="1166" t="s">
        <v>476</v>
      </c>
      <c r="H11" s="1167"/>
      <c r="I11" s="1167"/>
      <c r="J11" s="1168"/>
      <c r="K11" s="267">
        <v>50599</v>
      </c>
      <c r="L11" s="268">
        <v>729</v>
      </c>
      <c r="M11" s="269">
        <v>5414</v>
      </c>
      <c r="N11" s="270">
        <v>-86.5</v>
      </c>
    </row>
    <row r="12" spans="1:16" ht="13.5" customHeight="1">
      <c r="A12" s="248"/>
      <c r="B12" s="244"/>
      <c r="C12" s="244"/>
      <c r="D12" s="244"/>
      <c r="E12" s="244"/>
      <c r="F12" s="244"/>
      <c r="G12" s="1166" t="s">
        <v>477</v>
      </c>
      <c r="H12" s="1167"/>
      <c r="I12" s="1167"/>
      <c r="J12" s="1168"/>
      <c r="K12" s="267">
        <v>455467</v>
      </c>
      <c r="L12" s="268">
        <v>6564</v>
      </c>
      <c r="M12" s="269">
        <v>1117</v>
      </c>
      <c r="N12" s="270">
        <v>487.6</v>
      </c>
    </row>
    <row r="13" spans="1:16" ht="13.5" customHeight="1">
      <c r="A13" s="248"/>
      <c r="B13" s="244"/>
      <c r="C13" s="244"/>
      <c r="D13" s="244"/>
      <c r="E13" s="244"/>
      <c r="F13" s="244"/>
      <c r="G13" s="1166" t="s">
        <v>478</v>
      </c>
      <c r="H13" s="1167"/>
      <c r="I13" s="1167"/>
      <c r="J13" s="1168"/>
      <c r="K13" s="267" t="s">
        <v>479</v>
      </c>
      <c r="L13" s="268" t="s">
        <v>479</v>
      </c>
      <c r="M13" s="269">
        <v>0</v>
      </c>
      <c r="N13" s="270" t="s">
        <v>479</v>
      </c>
    </row>
    <row r="14" spans="1:16" ht="13.5" customHeight="1">
      <c r="A14" s="248"/>
      <c r="B14" s="244"/>
      <c r="C14" s="244"/>
      <c r="D14" s="244"/>
      <c r="E14" s="244"/>
      <c r="F14" s="244"/>
      <c r="G14" s="1166" t="s">
        <v>480</v>
      </c>
      <c r="H14" s="1167"/>
      <c r="I14" s="1167"/>
      <c r="J14" s="1168"/>
      <c r="K14" s="267">
        <v>121160</v>
      </c>
      <c r="L14" s="268">
        <v>1746</v>
      </c>
      <c r="M14" s="269">
        <v>2298</v>
      </c>
      <c r="N14" s="270">
        <v>-24</v>
      </c>
    </row>
    <row r="15" spans="1:16" ht="13.5" customHeight="1">
      <c r="A15" s="248"/>
      <c r="B15" s="244"/>
      <c r="C15" s="244"/>
      <c r="D15" s="244"/>
      <c r="E15" s="244"/>
      <c r="F15" s="244"/>
      <c r="G15" s="1166" t="s">
        <v>481</v>
      </c>
      <c r="H15" s="1167"/>
      <c r="I15" s="1167"/>
      <c r="J15" s="1168"/>
      <c r="K15" s="267">
        <v>23466</v>
      </c>
      <c r="L15" s="268">
        <v>338</v>
      </c>
      <c r="M15" s="269">
        <v>1592</v>
      </c>
      <c r="N15" s="270">
        <v>-78.8</v>
      </c>
    </row>
    <row r="16" spans="1:16">
      <c r="A16" s="248"/>
      <c r="B16" s="244"/>
      <c r="C16" s="244"/>
      <c r="D16" s="244"/>
      <c r="E16" s="244"/>
      <c r="F16" s="244"/>
      <c r="G16" s="1169" t="s">
        <v>482</v>
      </c>
      <c r="H16" s="1170"/>
      <c r="I16" s="1170"/>
      <c r="J16" s="1171"/>
      <c r="K16" s="268">
        <v>-582239</v>
      </c>
      <c r="L16" s="268">
        <v>-8391</v>
      </c>
      <c r="M16" s="269">
        <v>-6284</v>
      </c>
      <c r="N16" s="270">
        <v>33.5</v>
      </c>
    </row>
    <row r="17" spans="1:16">
      <c r="A17" s="248"/>
      <c r="B17" s="244"/>
      <c r="C17" s="244"/>
      <c r="D17" s="244"/>
      <c r="E17" s="244"/>
      <c r="F17" s="244"/>
      <c r="G17" s="1169" t="s">
        <v>165</v>
      </c>
      <c r="H17" s="1170"/>
      <c r="I17" s="1170"/>
      <c r="J17" s="1171"/>
      <c r="K17" s="268">
        <v>5197021</v>
      </c>
      <c r="L17" s="268">
        <v>74900</v>
      </c>
      <c r="M17" s="269">
        <v>72059</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3" t="s">
        <v>487</v>
      </c>
      <c r="H21" s="1164"/>
      <c r="I21" s="1164"/>
      <c r="J21" s="1165"/>
      <c r="K21" s="280">
        <v>8.33</v>
      </c>
      <c r="L21" s="281">
        <v>7.1</v>
      </c>
      <c r="M21" s="282">
        <v>1.23</v>
      </c>
      <c r="N21" s="249"/>
      <c r="O21" s="283"/>
      <c r="P21" s="279"/>
    </row>
    <row r="22" spans="1:16" s="284" customFormat="1">
      <c r="A22" s="279"/>
      <c r="B22" s="249"/>
      <c r="C22" s="249"/>
      <c r="D22" s="249"/>
      <c r="E22" s="249"/>
      <c r="F22" s="249"/>
      <c r="G22" s="1163" t="s">
        <v>488</v>
      </c>
      <c r="H22" s="1164"/>
      <c r="I22" s="1164"/>
      <c r="J22" s="1165"/>
      <c r="K22" s="285">
        <v>95.3</v>
      </c>
      <c r="L22" s="286">
        <v>98.4</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2" t="s">
        <v>469</v>
      </c>
      <c r="L30" s="254"/>
      <c r="M30" s="255" t="s">
        <v>470</v>
      </c>
      <c r="N30" s="256"/>
    </row>
    <row r="31" spans="1:16">
      <c r="A31" s="248"/>
      <c r="B31" s="244"/>
      <c r="C31" s="244"/>
      <c r="D31" s="244"/>
      <c r="E31" s="244"/>
      <c r="F31" s="244"/>
      <c r="G31" s="257"/>
      <c r="H31" s="258"/>
      <c r="I31" s="258"/>
      <c r="J31" s="259"/>
      <c r="K31" s="1153"/>
      <c r="L31" s="260" t="s">
        <v>471</v>
      </c>
      <c r="M31" s="261" t="s">
        <v>472</v>
      </c>
      <c r="N31" s="262" t="s">
        <v>473</v>
      </c>
    </row>
    <row r="32" spans="1:16" ht="27" customHeight="1">
      <c r="A32" s="248"/>
      <c r="B32" s="244"/>
      <c r="C32" s="244"/>
      <c r="D32" s="244"/>
      <c r="E32" s="244"/>
      <c r="F32" s="244"/>
      <c r="G32" s="1154" t="s">
        <v>492</v>
      </c>
      <c r="H32" s="1155"/>
      <c r="I32" s="1155"/>
      <c r="J32" s="1156"/>
      <c r="K32" s="294">
        <v>3638047</v>
      </c>
      <c r="L32" s="294">
        <v>52432</v>
      </c>
      <c r="M32" s="295">
        <v>39864</v>
      </c>
      <c r="N32" s="296">
        <v>31.5</v>
      </c>
    </row>
    <row r="33" spans="1:16" ht="13.5" customHeight="1">
      <c r="A33" s="248"/>
      <c r="B33" s="244"/>
      <c r="C33" s="244"/>
      <c r="D33" s="244"/>
      <c r="E33" s="244"/>
      <c r="F33" s="244"/>
      <c r="G33" s="1154" t="s">
        <v>493</v>
      </c>
      <c r="H33" s="1155"/>
      <c r="I33" s="1155"/>
      <c r="J33" s="1156"/>
      <c r="K33" s="294" t="s">
        <v>479</v>
      </c>
      <c r="L33" s="294" t="s">
        <v>479</v>
      </c>
      <c r="M33" s="295">
        <v>3</v>
      </c>
      <c r="N33" s="296" t="s">
        <v>479</v>
      </c>
    </row>
    <row r="34" spans="1:16" ht="27" customHeight="1">
      <c r="A34" s="248"/>
      <c r="B34" s="244"/>
      <c r="C34" s="244"/>
      <c r="D34" s="244"/>
      <c r="E34" s="244"/>
      <c r="F34" s="244"/>
      <c r="G34" s="1154" t="s">
        <v>494</v>
      </c>
      <c r="H34" s="1155"/>
      <c r="I34" s="1155"/>
      <c r="J34" s="1156"/>
      <c r="K34" s="294" t="s">
        <v>479</v>
      </c>
      <c r="L34" s="294" t="s">
        <v>479</v>
      </c>
      <c r="M34" s="295">
        <v>79</v>
      </c>
      <c r="N34" s="296" t="s">
        <v>479</v>
      </c>
    </row>
    <row r="35" spans="1:16" ht="27" customHeight="1">
      <c r="A35" s="248"/>
      <c r="B35" s="244"/>
      <c r="C35" s="244"/>
      <c r="D35" s="244"/>
      <c r="E35" s="244"/>
      <c r="F35" s="244"/>
      <c r="G35" s="1154" t="s">
        <v>495</v>
      </c>
      <c r="H35" s="1155"/>
      <c r="I35" s="1155"/>
      <c r="J35" s="1156"/>
      <c r="K35" s="294">
        <v>1211853</v>
      </c>
      <c r="L35" s="294">
        <v>17465</v>
      </c>
      <c r="M35" s="295">
        <v>14090</v>
      </c>
      <c r="N35" s="296">
        <v>24</v>
      </c>
    </row>
    <row r="36" spans="1:16" ht="27" customHeight="1">
      <c r="A36" s="248"/>
      <c r="B36" s="244"/>
      <c r="C36" s="244"/>
      <c r="D36" s="244"/>
      <c r="E36" s="244"/>
      <c r="F36" s="244"/>
      <c r="G36" s="1154" t="s">
        <v>496</v>
      </c>
      <c r="H36" s="1155"/>
      <c r="I36" s="1155"/>
      <c r="J36" s="1156"/>
      <c r="K36" s="294">
        <v>305</v>
      </c>
      <c r="L36" s="294">
        <v>4</v>
      </c>
      <c r="M36" s="295">
        <v>1791</v>
      </c>
      <c r="N36" s="296">
        <v>-99.8</v>
      </c>
    </row>
    <row r="37" spans="1:16" ht="13.5" customHeight="1">
      <c r="A37" s="248"/>
      <c r="B37" s="244"/>
      <c r="C37" s="244"/>
      <c r="D37" s="244"/>
      <c r="E37" s="244"/>
      <c r="F37" s="244"/>
      <c r="G37" s="1154" t="s">
        <v>497</v>
      </c>
      <c r="H37" s="1155"/>
      <c r="I37" s="1155"/>
      <c r="J37" s="1156"/>
      <c r="K37" s="294">
        <v>30728</v>
      </c>
      <c r="L37" s="294">
        <v>443</v>
      </c>
      <c r="M37" s="295">
        <v>866</v>
      </c>
      <c r="N37" s="296">
        <v>-48.8</v>
      </c>
    </row>
    <row r="38" spans="1:16" ht="27" customHeight="1">
      <c r="A38" s="248"/>
      <c r="B38" s="244"/>
      <c r="C38" s="244"/>
      <c r="D38" s="244"/>
      <c r="E38" s="244"/>
      <c r="F38" s="244"/>
      <c r="G38" s="1157" t="s">
        <v>498</v>
      </c>
      <c r="H38" s="1158"/>
      <c r="I38" s="1158"/>
      <c r="J38" s="1159"/>
      <c r="K38" s="297" t="s">
        <v>479</v>
      </c>
      <c r="L38" s="297" t="s">
        <v>479</v>
      </c>
      <c r="M38" s="298">
        <v>3</v>
      </c>
      <c r="N38" s="299" t="s">
        <v>479</v>
      </c>
      <c r="O38" s="293"/>
    </row>
    <row r="39" spans="1:16">
      <c r="A39" s="248"/>
      <c r="B39" s="244"/>
      <c r="C39" s="244"/>
      <c r="D39" s="244"/>
      <c r="E39" s="244"/>
      <c r="F39" s="244"/>
      <c r="G39" s="1157" t="s">
        <v>499</v>
      </c>
      <c r="H39" s="1158"/>
      <c r="I39" s="1158"/>
      <c r="J39" s="1159"/>
      <c r="K39" s="300">
        <v>-528878</v>
      </c>
      <c r="L39" s="300">
        <v>-7622</v>
      </c>
      <c r="M39" s="301">
        <v>-5541</v>
      </c>
      <c r="N39" s="302">
        <v>37.6</v>
      </c>
      <c r="O39" s="293"/>
    </row>
    <row r="40" spans="1:16" ht="27" customHeight="1">
      <c r="A40" s="248"/>
      <c r="B40" s="244"/>
      <c r="C40" s="244"/>
      <c r="D40" s="244"/>
      <c r="E40" s="244"/>
      <c r="F40" s="244"/>
      <c r="G40" s="1154" t="s">
        <v>500</v>
      </c>
      <c r="H40" s="1155"/>
      <c r="I40" s="1155"/>
      <c r="J40" s="1156"/>
      <c r="K40" s="300">
        <v>-3177604</v>
      </c>
      <c r="L40" s="300">
        <v>-45796</v>
      </c>
      <c r="M40" s="301">
        <v>-36202</v>
      </c>
      <c r="N40" s="302">
        <v>26.5</v>
      </c>
      <c r="O40" s="293"/>
    </row>
    <row r="41" spans="1:16">
      <c r="A41" s="248"/>
      <c r="B41" s="244"/>
      <c r="C41" s="244"/>
      <c r="D41" s="244"/>
      <c r="E41" s="244"/>
      <c r="F41" s="244"/>
      <c r="G41" s="1160" t="s">
        <v>276</v>
      </c>
      <c r="H41" s="1161"/>
      <c r="I41" s="1161"/>
      <c r="J41" s="1162"/>
      <c r="K41" s="294">
        <v>1174451</v>
      </c>
      <c r="L41" s="300">
        <v>16926</v>
      </c>
      <c r="M41" s="301">
        <v>14952</v>
      </c>
      <c r="N41" s="302">
        <v>13.2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7" t="s">
        <v>469</v>
      </c>
      <c r="J49" s="1149" t="s">
        <v>504</v>
      </c>
      <c r="K49" s="1150"/>
      <c r="L49" s="1150"/>
      <c r="M49" s="1150"/>
      <c r="N49" s="1151"/>
    </row>
    <row r="50" spans="1:14">
      <c r="A50" s="248"/>
      <c r="B50" s="244"/>
      <c r="C50" s="244"/>
      <c r="D50" s="244"/>
      <c r="E50" s="244"/>
      <c r="F50" s="244"/>
      <c r="G50" s="312"/>
      <c r="H50" s="313"/>
      <c r="I50" s="1148"/>
      <c r="J50" s="314" t="s">
        <v>505</v>
      </c>
      <c r="K50" s="315" t="s">
        <v>506</v>
      </c>
      <c r="L50" s="316" t="s">
        <v>507</v>
      </c>
      <c r="M50" s="317" t="s">
        <v>508</v>
      </c>
      <c r="N50" s="318" t="s">
        <v>509</v>
      </c>
    </row>
    <row r="51" spans="1:14">
      <c r="A51" s="248"/>
      <c r="B51" s="244"/>
      <c r="C51" s="244"/>
      <c r="D51" s="244"/>
      <c r="E51" s="244"/>
      <c r="F51" s="244"/>
      <c r="G51" s="310" t="s">
        <v>510</v>
      </c>
      <c r="H51" s="311"/>
      <c r="I51" s="319">
        <v>3593922</v>
      </c>
      <c r="J51" s="320">
        <v>49949</v>
      </c>
      <c r="K51" s="321">
        <v>-26.4</v>
      </c>
      <c r="L51" s="322">
        <v>48103</v>
      </c>
      <c r="M51" s="323">
        <v>8.9</v>
      </c>
      <c r="N51" s="324">
        <v>-35.299999999999997</v>
      </c>
    </row>
    <row r="52" spans="1:14">
      <c r="A52" s="248"/>
      <c r="B52" s="244"/>
      <c r="C52" s="244"/>
      <c r="D52" s="244"/>
      <c r="E52" s="244"/>
      <c r="F52" s="244"/>
      <c r="G52" s="325"/>
      <c r="H52" s="326" t="s">
        <v>511</v>
      </c>
      <c r="I52" s="327">
        <v>1104555</v>
      </c>
      <c r="J52" s="328">
        <v>15351</v>
      </c>
      <c r="K52" s="329">
        <v>-47.4</v>
      </c>
      <c r="L52" s="330">
        <v>22640</v>
      </c>
      <c r="M52" s="331">
        <v>-9.1999999999999993</v>
      </c>
      <c r="N52" s="332">
        <v>-38.200000000000003</v>
      </c>
    </row>
    <row r="53" spans="1:14">
      <c r="A53" s="248"/>
      <c r="B53" s="244"/>
      <c r="C53" s="244"/>
      <c r="D53" s="244"/>
      <c r="E53" s="244"/>
      <c r="F53" s="244"/>
      <c r="G53" s="310" t="s">
        <v>512</v>
      </c>
      <c r="H53" s="311"/>
      <c r="I53" s="319">
        <v>3702481</v>
      </c>
      <c r="J53" s="320">
        <v>51703</v>
      </c>
      <c r="K53" s="321">
        <v>3.5</v>
      </c>
      <c r="L53" s="322">
        <v>45761</v>
      </c>
      <c r="M53" s="323">
        <v>-4.9000000000000004</v>
      </c>
      <c r="N53" s="324">
        <v>8.4</v>
      </c>
    </row>
    <row r="54" spans="1:14">
      <c r="A54" s="248"/>
      <c r="B54" s="244"/>
      <c r="C54" s="244"/>
      <c r="D54" s="244"/>
      <c r="E54" s="244"/>
      <c r="F54" s="244"/>
      <c r="G54" s="325"/>
      <c r="H54" s="326" t="s">
        <v>511</v>
      </c>
      <c r="I54" s="327">
        <v>1722210</v>
      </c>
      <c r="J54" s="328">
        <v>24050</v>
      </c>
      <c r="K54" s="329">
        <v>56.7</v>
      </c>
      <c r="L54" s="330">
        <v>24777</v>
      </c>
      <c r="M54" s="331">
        <v>9.4</v>
      </c>
      <c r="N54" s="332">
        <v>47.3</v>
      </c>
    </row>
    <row r="55" spans="1:14">
      <c r="A55" s="248"/>
      <c r="B55" s="244"/>
      <c r="C55" s="244"/>
      <c r="D55" s="244"/>
      <c r="E55" s="244"/>
      <c r="F55" s="244"/>
      <c r="G55" s="310" t="s">
        <v>513</v>
      </c>
      <c r="H55" s="311"/>
      <c r="I55" s="319">
        <v>2953029</v>
      </c>
      <c r="J55" s="320">
        <v>41422</v>
      </c>
      <c r="K55" s="321">
        <v>-19.899999999999999</v>
      </c>
      <c r="L55" s="322">
        <v>56255</v>
      </c>
      <c r="M55" s="323">
        <v>22.9</v>
      </c>
      <c r="N55" s="324">
        <v>-42.8</v>
      </c>
    </row>
    <row r="56" spans="1:14">
      <c r="A56" s="248"/>
      <c r="B56" s="244"/>
      <c r="C56" s="244"/>
      <c r="D56" s="244"/>
      <c r="E56" s="244"/>
      <c r="F56" s="244"/>
      <c r="G56" s="325"/>
      <c r="H56" s="326" t="s">
        <v>511</v>
      </c>
      <c r="I56" s="327">
        <v>1120711</v>
      </c>
      <c r="J56" s="328">
        <v>15720</v>
      </c>
      <c r="K56" s="329">
        <v>-34.6</v>
      </c>
      <c r="L56" s="330">
        <v>26957</v>
      </c>
      <c r="M56" s="331">
        <v>8.8000000000000007</v>
      </c>
      <c r="N56" s="332">
        <v>-43.4</v>
      </c>
    </row>
    <row r="57" spans="1:14">
      <c r="A57" s="248"/>
      <c r="B57" s="244"/>
      <c r="C57" s="244"/>
      <c r="D57" s="244"/>
      <c r="E57" s="244"/>
      <c r="F57" s="244"/>
      <c r="G57" s="310" t="s">
        <v>514</v>
      </c>
      <c r="H57" s="311"/>
      <c r="I57" s="319">
        <v>3092617</v>
      </c>
      <c r="J57" s="320">
        <v>44009</v>
      </c>
      <c r="K57" s="321">
        <v>6.2</v>
      </c>
      <c r="L57" s="322">
        <v>57944</v>
      </c>
      <c r="M57" s="323">
        <v>3</v>
      </c>
      <c r="N57" s="324">
        <v>3.2</v>
      </c>
    </row>
    <row r="58" spans="1:14">
      <c r="A58" s="248"/>
      <c r="B58" s="244"/>
      <c r="C58" s="244"/>
      <c r="D58" s="244"/>
      <c r="E58" s="244"/>
      <c r="F58" s="244"/>
      <c r="G58" s="325"/>
      <c r="H58" s="326" t="s">
        <v>511</v>
      </c>
      <c r="I58" s="327">
        <v>860558</v>
      </c>
      <c r="J58" s="328">
        <v>12246</v>
      </c>
      <c r="K58" s="329">
        <v>-22.1</v>
      </c>
      <c r="L58" s="330">
        <v>29326</v>
      </c>
      <c r="M58" s="331">
        <v>8.8000000000000007</v>
      </c>
      <c r="N58" s="332">
        <v>-30.9</v>
      </c>
    </row>
    <row r="59" spans="1:14">
      <c r="A59" s="248"/>
      <c r="B59" s="244"/>
      <c r="C59" s="244"/>
      <c r="D59" s="244"/>
      <c r="E59" s="244"/>
      <c r="F59" s="244"/>
      <c r="G59" s="310" t="s">
        <v>515</v>
      </c>
      <c r="H59" s="311"/>
      <c r="I59" s="319">
        <v>2416442</v>
      </c>
      <c r="J59" s="320">
        <v>34826</v>
      </c>
      <c r="K59" s="321">
        <v>-20.9</v>
      </c>
      <c r="L59" s="322">
        <v>54227</v>
      </c>
      <c r="M59" s="323">
        <v>-6.4</v>
      </c>
      <c r="N59" s="324">
        <v>-14.5</v>
      </c>
    </row>
    <row r="60" spans="1:14">
      <c r="A60" s="248"/>
      <c r="B60" s="244"/>
      <c r="C60" s="244"/>
      <c r="D60" s="244"/>
      <c r="E60" s="244"/>
      <c r="F60" s="244"/>
      <c r="G60" s="325"/>
      <c r="H60" s="326" t="s">
        <v>511</v>
      </c>
      <c r="I60" s="333">
        <v>923648</v>
      </c>
      <c r="J60" s="328">
        <v>13312</v>
      </c>
      <c r="K60" s="329">
        <v>8.6999999999999993</v>
      </c>
      <c r="L60" s="330">
        <v>29694</v>
      </c>
      <c r="M60" s="331">
        <v>1.3</v>
      </c>
      <c r="N60" s="332">
        <v>7.4</v>
      </c>
    </row>
    <row r="61" spans="1:14">
      <c r="A61" s="248"/>
      <c r="B61" s="244"/>
      <c r="C61" s="244"/>
      <c r="D61" s="244"/>
      <c r="E61" s="244"/>
      <c r="F61" s="244"/>
      <c r="G61" s="310" t="s">
        <v>516</v>
      </c>
      <c r="H61" s="334"/>
      <c r="I61" s="335">
        <v>3151698</v>
      </c>
      <c r="J61" s="336">
        <v>44382</v>
      </c>
      <c r="K61" s="337">
        <v>-11.5</v>
      </c>
      <c r="L61" s="338">
        <v>52458</v>
      </c>
      <c r="M61" s="339">
        <v>4.7</v>
      </c>
      <c r="N61" s="324">
        <v>-16.2</v>
      </c>
    </row>
    <row r="62" spans="1:14">
      <c r="A62" s="248"/>
      <c r="B62" s="244"/>
      <c r="C62" s="244"/>
      <c r="D62" s="244"/>
      <c r="E62" s="244"/>
      <c r="F62" s="244"/>
      <c r="G62" s="325"/>
      <c r="H62" s="326" t="s">
        <v>511</v>
      </c>
      <c r="I62" s="327">
        <v>1146336</v>
      </c>
      <c r="J62" s="328">
        <v>16136</v>
      </c>
      <c r="K62" s="329">
        <v>-7.7</v>
      </c>
      <c r="L62" s="330">
        <v>26679</v>
      </c>
      <c r="M62" s="331">
        <v>3.8</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A111" sqref="A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14.48</v>
      </c>
      <c r="G47" s="12">
        <v>18.670000000000002</v>
      </c>
      <c r="H47" s="12">
        <v>20.84</v>
      </c>
      <c r="I47" s="12">
        <v>23.45</v>
      </c>
      <c r="J47" s="13">
        <v>25.48</v>
      </c>
    </row>
    <row r="48" spans="2:10" ht="57.75" customHeight="1">
      <c r="B48" s="14"/>
      <c r="C48" s="1174" t="s">
        <v>4</v>
      </c>
      <c r="D48" s="1174"/>
      <c r="E48" s="1175"/>
      <c r="F48" s="15">
        <v>8.0399999999999991</v>
      </c>
      <c r="G48" s="16">
        <v>4.76</v>
      </c>
      <c r="H48" s="16">
        <v>5.26</v>
      </c>
      <c r="I48" s="16">
        <v>4.75</v>
      </c>
      <c r="J48" s="17">
        <v>4.9400000000000004</v>
      </c>
    </row>
    <row r="49" spans="2:10" ht="57.75" customHeight="1" thickBot="1">
      <c r="B49" s="18"/>
      <c r="C49" s="1176" t="s">
        <v>5</v>
      </c>
      <c r="D49" s="1176"/>
      <c r="E49" s="1177"/>
      <c r="F49" s="19" t="s">
        <v>523</v>
      </c>
      <c r="G49" s="20" t="s">
        <v>524</v>
      </c>
      <c r="H49" s="20">
        <v>0.56000000000000005</v>
      </c>
      <c r="I49" s="20" t="s">
        <v>525</v>
      </c>
      <c r="J49" s="21">
        <v>0.28000000000000003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幸山　敦</cp:lastModifiedBy>
  <cp:lastPrinted>2017-04-12T08:50:38Z</cp:lastPrinted>
  <dcterms:created xsi:type="dcterms:W3CDTF">2017-02-15T18:27:32Z</dcterms:created>
  <dcterms:modified xsi:type="dcterms:W3CDTF">2017-04-12T08:52:31Z</dcterms:modified>
</cp:coreProperties>
</file>